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2" windowWidth="15456" windowHeight="11616" tabRatio="955"/>
  </bookViews>
  <sheets>
    <sheet name="приложение 2 к приказу" sheetId="16" r:id="rId1"/>
    <sheet name="приложение 1" sheetId="11" r:id="rId2"/>
    <sheet name="Прил3 Расшифровка" sheetId="17" r:id="rId3"/>
    <sheet name="Прил 4 СВЕДЕНИЯ" sheetId="15" r:id="rId4"/>
    <sheet name="прил 5изменение" sheetId="18" r:id="rId5"/>
  </sheets>
  <definedNames>
    <definedName name="_xlnm.Print_Titles" localSheetId="1">'приложение 1'!$15:$16</definedName>
    <definedName name="_xlnm.Print_Area" localSheetId="2">'Прил3 Расшифровка'!$A$1:$C$89</definedName>
    <definedName name="_xlnm.Print_Area" localSheetId="1">'приложение 1'!$A$1:$N$149</definedName>
    <definedName name="_xlnm.Print_Area" localSheetId="0">'приложение 2 к приказу'!$A$3:$R$229</definedName>
  </definedNames>
  <calcPr calcId="125725"/>
</workbook>
</file>

<file path=xl/calcChain.xml><?xml version="1.0" encoding="utf-8"?>
<calcChain xmlns="http://schemas.openxmlformats.org/spreadsheetml/2006/main">
  <c r="K77" i="16"/>
  <c r="B36" i="17"/>
  <c r="B17"/>
  <c r="Q156" i="16"/>
  <c r="N157"/>
  <c r="J186"/>
  <c r="R158" l="1"/>
  <c r="Q158"/>
  <c r="L48" i="11"/>
  <c r="B83" i="17"/>
  <c r="B69"/>
  <c r="B60"/>
  <c r="B57"/>
  <c r="B45"/>
  <c r="B29"/>
  <c r="B13"/>
  <c r="B9"/>
  <c r="K186" i="16"/>
  <c r="B73" i="17" l="1"/>
  <c r="N188" i="16"/>
  <c r="O188"/>
  <c r="R156"/>
  <c r="N158"/>
  <c r="N161"/>
  <c r="B7" i="17" l="1"/>
  <c r="B77"/>
  <c r="B84" s="1"/>
  <c r="N124" i="11" l="1"/>
  <c r="M124"/>
  <c r="L124"/>
  <c r="M96"/>
  <c r="M94" s="1"/>
  <c r="N96"/>
  <c r="N94" s="1"/>
  <c r="L96"/>
  <c r="L94" s="1"/>
  <c r="M119"/>
  <c r="M111"/>
  <c r="N111"/>
  <c r="M100"/>
  <c r="M98"/>
  <c r="N98"/>
  <c r="M89"/>
  <c r="N89"/>
  <c r="M85"/>
  <c r="N85"/>
  <c r="M80"/>
  <c r="N80"/>
  <c r="M75"/>
  <c r="M69"/>
  <c r="N69"/>
  <c r="M65"/>
  <c r="N65"/>
  <c r="M63"/>
  <c r="N63"/>
  <c r="M59"/>
  <c r="N59"/>
  <c r="M57"/>
  <c r="N57"/>
  <c r="M55"/>
  <c r="N55"/>
  <c r="M52"/>
  <c r="N52"/>
  <c r="M48"/>
  <c r="M46"/>
  <c r="N46"/>
  <c r="L119"/>
  <c r="L122"/>
  <c r="M116" l="1"/>
  <c r="M115" s="1"/>
  <c r="Q157" i="16"/>
  <c r="L104" i="11"/>
  <c r="L98"/>
  <c r="M61" l="1"/>
  <c r="N61"/>
  <c r="N45" s="1"/>
  <c r="N44" s="1"/>
  <c r="N48"/>
  <c r="L46"/>
  <c r="L63"/>
  <c r="L65"/>
  <c r="K65"/>
  <c r="K63" s="1"/>
  <c r="Q161" i="16" l="1"/>
  <c r="M45" i="11"/>
  <c r="M44" s="1"/>
  <c r="K19" i="18"/>
  <c r="K109" i="11"/>
  <c r="L19" i="18" l="1"/>
  <c r="G140" i="16" l="1"/>
  <c r="P136"/>
  <c r="M188"/>
  <c r="M186" l="1"/>
  <c r="G188"/>
  <c r="G186" s="1"/>
  <c r="F20" i="15"/>
  <c r="G20"/>
  <c r="L42" i="11" l="1"/>
  <c r="L41" s="1"/>
  <c r="L40" s="1"/>
  <c r="M40" l="1"/>
  <c r="M39" s="1"/>
  <c r="N40"/>
  <c r="N39" s="1"/>
  <c r="K40"/>
  <c r="K46"/>
  <c r="K52"/>
  <c r="L52"/>
  <c r="K55"/>
  <c r="L55"/>
  <c r="K85"/>
  <c r="P155" i="16" l="1"/>
  <c r="L136"/>
  <c r="K139"/>
  <c r="O136" l="1"/>
  <c r="N75" i="11"/>
  <c r="R157" i="16" s="1"/>
  <c r="N100" i="11"/>
  <c r="L100"/>
  <c r="H158" i="16" s="1"/>
  <c r="M19" i="18" l="1"/>
  <c r="N19"/>
  <c r="K100" i="11" l="1"/>
  <c r="L117"/>
  <c r="L116" s="1"/>
  <c r="G187" i="16" l="1"/>
  <c r="K128" i="11" l="1"/>
  <c r="L85"/>
  <c r="N136" i="16"/>
  <c r="M136"/>
  <c r="N119" i="11"/>
  <c r="N116" s="1"/>
  <c r="K117"/>
  <c r="K57"/>
  <c r="L57"/>
  <c r="G104" i="16"/>
  <c r="G97"/>
  <c r="I187"/>
  <c r="H187"/>
  <c r="O186"/>
  <c r="N186"/>
  <c r="R161" l="1"/>
  <c r="R155" s="1"/>
  <c r="N115" i="11"/>
  <c r="K169" i="16"/>
  <c r="K168"/>
  <c r="K167"/>
  <c r="K165"/>
  <c r="K164"/>
  <c r="K163"/>
  <c r="K162"/>
  <c r="K161"/>
  <c r="K160"/>
  <c r="K159"/>
  <c r="K158"/>
  <c r="K157"/>
  <c r="K156"/>
  <c r="K166"/>
  <c r="K142"/>
  <c r="K136" s="1"/>
  <c r="H162"/>
  <c r="O155"/>
  <c r="N155"/>
  <c r="M155"/>
  <c r="L155"/>
  <c r="J155"/>
  <c r="K155" l="1"/>
  <c r="G159"/>
  <c r="G160"/>
  <c r="G162"/>
  <c r="G163"/>
  <c r="G164"/>
  <c r="G165"/>
  <c r="G166"/>
  <c r="G167"/>
  <c r="M36" i="11"/>
  <c r="N36"/>
  <c r="M78"/>
  <c r="N78"/>
  <c r="M83"/>
  <c r="N83"/>
  <c r="Q141" i="16"/>
  <c r="R141"/>
  <c r="M128" i="11"/>
  <c r="N128"/>
  <c r="G142" i="16"/>
  <c r="K138"/>
  <c r="G138" s="1"/>
  <c r="N74" i="11" l="1"/>
  <c r="N73" s="1"/>
  <c r="N72" s="1"/>
  <c r="M74"/>
  <c r="M73" s="1"/>
  <c r="M72" s="1"/>
  <c r="Q155" i="16"/>
  <c r="M18" i="11"/>
  <c r="N18"/>
  <c r="L128"/>
  <c r="K116"/>
  <c r="K115" s="1"/>
  <c r="L111"/>
  <c r="K111"/>
  <c r="K94"/>
  <c r="L89"/>
  <c r="K89"/>
  <c r="N17" l="1"/>
  <c r="M17"/>
  <c r="H186" i="16"/>
  <c r="L186"/>
  <c r="I186"/>
  <c r="R139"/>
  <c r="R136" s="1"/>
  <c r="Q139"/>
  <c r="Q136" s="1"/>
  <c r="G158"/>
  <c r="L115" i="11"/>
  <c r="I141" i="16" s="1"/>
  <c r="I161" s="1"/>
  <c r="I155" s="1"/>
  <c r="L83" i="11"/>
  <c r="K83"/>
  <c r="L80"/>
  <c r="K80"/>
  <c r="L78"/>
  <c r="K78"/>
  <c r="L75"/>
  <c r="H157" i="16" s="1"/>
  <c r="K75" i="11"/>
  <c r="L69"/>
  <c r="K69"/>
  <c r="L61"/>
  <c r="K61"/>
  <c r="L59"/>
  <c r="K59"/>
  <c r="L36"/>
  <c r="K36"/>
  <c r="H156" i="16" l="1"/>
  <c r="H161"/>
  <c r="L45" i="11"/>
  <c r="L44" s="1"/>
  <c r="K45"/>
  <c r="K44" s="1"/>
  <c r="K39" s="1"/>
  <c r="K74"/>
  <c r="L74"/>
  <c r="I136" i="16"/>
  <c r="G141"/>
  <c r="K18" i="11"/>
  <c r="L18"/>
  <c r="H139" i="16" l="1"/>
  <c r="H136" s="1"/>
  <c r="L39" i="11"/>
  <c r="G161" i="16"/>
  <c r="L73" i="11"/>
  <c r="L72" s="1"/>
  <c r="K73"/>
  <c r="K72" s="1"/>
  <c r="K17" s="1"/>
  <c r="L17" l="1"/>
  <c r="G139" i="16"/>
  <c r="G136" s="1"/>
  <c r="G156"/>
  <c r="G157"/>
  <c r="H155"/>
  <c r="G155" s="1"/>
</calcChain>
</file>

<file path=xl/sharedStrings.xml><?xml version="1.0" encoding="utf-8"?>
<sst xmlns="http://schemas.openxmlformats.org/spreadsheetml/2006/main" count="1378" uniqueCount="528">
  <si>
    <t>УТВЕРЖДАЮ</t>
  </si>
  <si>
    <t>ПЛАН ФИНАНСОВО-ХОЗЯЙСТВЕННОЙ ДЕЯТЕЛЬНОСТИ  МУНИЦИПАЛЬНОГО УЧРЕЖДЕНИЯ</t>
  </si>
  <si>
    <t>ИНН</t>
  </si>
  <si>
    <t>КПП</t>
  </si>
  <si>
    <t>Адрес фактического местонахождения</t>
  </si>
  <si>
    <t>ед. изм.</t>
  </si>
  <si>
    <t>чел.</t>
  </si>
  <si>
    <t>руб.</t>
  </si>
  <si>
    <t>Наименование учреждения</t>
  </si>
  <si>
    <t>Единица измерения: руб.</t>
  </si>
  <si>
    <t>%</t>
  </si>
  <si>
    <t>кв. м.</t>
  </si>
  <si>
    <t>Нефинансовые активы, всего:</t>
  </si>
  <si>
    <t>из них:</t>
  </si>
  <si>
    <t>Финансовые активы, всего:</t>
  </si>
  <si>
    <t>Обязательства, всего:</t>
  </si>
  <si>
    <t>в том числе</t>
  </si>
  <si>
    <t>Наименование показателя</t>
  </si>
  <si>
    <t>в том числе:</t>
  </si>
  <si>
    <t>Расходы (выплаты), всего:</t>
  </si>
  <si>
    <t>01</t>
  </si>
  <si>
    <t>07</t>
  </si>
  <si>
    <t>02</t>
  </si>
  <si>
    <t>Оплата труда</t>
  </si>
  <si>
    <t>Услуги связи</t>
  </si>
  <si>
    <t>Транспортные услуги</t>
  </si>
  <si>
    <t>Коммунальные услуги</t>
  </si>
  <si>
    <t>Услуги по содержанию имущества</t>
  </si>
  <si>
    <t>Прочие услуги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</si>
  <si>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</si>
  <si>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</si>
  <si>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</si>
  <si>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(подпись)</t>
  </si>
  <si>
    <t>(расшифровка подписи)</t>
  </si>
  <si>
    <t xml:space="preserve">Руководитель учреждения </t>
  </si>
  <si>
    <t>М.П.</t>
  </si>
  <si>
    <t>Главный бухгалтер</t>
  </si>
  <si>
    <t>Ответственный исполнитель</t>
  </si>
  <si>
    <t>(должность)</t>
  </si>
  <si>
    <t>(телефон)</t>
  </si>
  <si>
    <t xml:space="preserve">     1-4 классы</t>
  </si>
  <si>
    <t xml:space="preserve">     5-9 классы</t>
  </si>
  <si>
    <t xml:space="preserve">     учителя</t>
  </si>
  <si>
    <t xml:space="preserve">    10-12 классы</t>
  </si>
  <si>
    <t xml:space="preserve">                1-4 классы</t>
  </si>
  <si>
    <t xml:space="preserve">                5-9 классы</t>
  </si>
  <si>
    <t xml:space="preserve">                10-12 классы</t>
  </si>
  <si>
    <t xml:space="preserve">     руководителя </t>
  </si>
  <si>
    <t xml:space="preserve">     прочие работники</t>
  </si>
  <si>
    <t>КОДЫ</t>
  </si>
  <si>
    <t>по ОКПО</t>
  </si>
  <si>
    <t>по ОКЕИ</t>
  </si>
  <si>
    <t xml:space="preserve"> Из них учителя- всего</t>
  </si>
  <si>
    <t xml:space="preserve">     педагогические работники Всего </t>
  </si>
  <si>
    <t>из них</t>
  </si>
  <si>
    <t>доля прямых исполнителей МЗ</t>
  </si>
  <si>
    <t>Наименование органа, осуществляемого функции и полномочия учредителя</t>
  </si>
  <si>
    <t>Управление образования города Ростова-на-Дону</t>
  </si>
  <si>
    <t>Форма по ФКД</t>
  </si>
  <si>
    <t>дата</t>
  </si>
  <si>
    <t>показатель</t>
  </si>
  <si>
    <t>сумма (руб.коп.)</t>
  </si>
  <si>
    <t>2.8. Дебиторская задолженность по доходам</t>
  </si>
  <si>
    <t>2.9. Дебиторская задолженность по расходам</t>
  </si>
  <si>
    <t>2.9. Просроченная кредиторская задолженность</t>
  </si>
  <si>
    <t>0226</t>
  </si>
  <si>
    <t>0340</t>
  </si>
  <si>
    <t>Сведения</t>
  </si>
  <si>
    <t>0290</t>
  </si>
  <si>
    <t>всего</t>
  </si>
  <si>
    <t>капитальные расходы</t>
  </si>
  <si>
    <t>текущие расходы</t>
  </si>
  <si>
    <t xml:space="preserve">Наименование показателя </t>
  </si>
  <si>
    <t>Расшифровка к плану финансово-хозяйственной деятельности</t>
  </si>
  <si>
    <t>КЦСР</t>
  </si>
  <si>
    <t>КВР</t>
  </si>
  <si>
    <t>1 Средства федеральный бюджета</t>
  </si>
  <si>
    <t>211</t>
  </si>
  <si>
    <t>Начисление на оплату труда</t>
  </si>
  <si>
    <t>2 Средства областного бюджета</t>
  </si>
  <si>
    <t>310</t>
  </si>
  <si>
    <t>3 Средства муниципального бюджета</t>
  </si>
  <si>
    <t>4 Средства от оказания платных услуг, а так же от иной приносящей доход деятельности</t>
  </si>
  <si>
    <t>03</t>
  </si>
  <si>
    <t>в т.ч.</t>
  </si>
  <si>
    <t>1.  Сведения о деятельности бюджетного (автономного) учреждения</t>
  </si>
  <si>
    <t>2. Показатели финансовой деятельности состояния учреждения</t>
  </si>
  <si>
    <t>3. Другая информация, характеризующая деятельность учреждения:</t>
  </si>
  <si>
    <t>(наименование учреждения)</t>
  </si>
  <si>
    <t>СОГЛАСОВАНО</t>
  </si>
  <si>
    <t>Муниципальное учреждение :</t>
  </si>
  <si>
    <t>Наименование органа</t>
  </si>
  <si>
    <t>Администрации города</t>
  </si>
  <si>
    <t>Ростов-на-Дону ,осуществляющего</t>
  </si>
  <si>
    <t>Код субсидии</t>
  </si>
  <si>
    <t>Код</t>
  </si>
  <si>
    <t>Сумма</t>
  </si>
  <si>
    <t>Всего:</t>
  </si>
  <si>
    <t>Наименование  субсидии</t>
  </si>
  <si>
    <t>Код КОСГУ</t>
  </si>
  <si>
    <t xml:space="preserve">Ответственный исполнитель                        _______________                                                      </t>
  </si>
  <si>
    <t>03 000000000000000</t>
  </si>
  <si>
    <t>Планируемые выплаты</t>
  </si>
  <si>
    <t>Поступления</t>
  </si>
  <si>
    <t>Выплаты</t>
  </si>
  <si>
    <t>4 . Показатели по поступлениям и выплатам учреждения</t>
  </si>
  <si>
    <t>Распределение остатка по КБК</t>
  </si>
  <si>
    <t>0000</t>
  </si>
  <si>
    <t>611</t>
  </si>
  <si>
    <t>0211</t>
  </si>
  <si>
    <t>к плану финансово-хозяйственной</t>
  </si>
  <si>
    <t>9512</t>
  </si>
  <si>
    <t>Заработная плата</t>
  </si>
  <si>
    <t>Начисления на выплаты по оплате труда</t>
  </si>
  <si>
    <t>0213</t>
  </si>
  <si>
    <t>111</t>
  </si>
  <si>
    <t>112</t>
  </si>
  <si>
    <t>119</t>
  </si>
  <si>
    <t>0221</t>
  </si>
  <si>
    <t>244</t>
  </si>
  <si>
    <t>Прочие работы, услуги</t>
  </si>
  <si>
    <t>0310</t>
  </si>
  <si>
    <t>0210172020</t>
  </si>
  <si>
    <t>0223</t>
  </si>
  <si>
    <t>Работы, услуги по содержанию имущества</t>
  </si>
  <si>
    <t>0225</t>
  </si>
  <si>
    <t>9028</t>
  </si>
  <si>
    <t>9029</t>
  </si>
  <si>
    <t>9241</t>
  </si>
  <si>
    <t>9331</t>
  </si>
  <si>
    <t>9030</t>
  </si>
  <si>
    <t>9031</t>
  </si>
  <si>
    <t>851</t>
  </si>
  <si>
    <t>853</t>
  </si>
  <si>
    <t>612</t>
  </si>
  <si>
    <t>*(доп.КР,разд.,подр.,КВР,Доп.ЭК,Доп.ФК)</t>
  </si>
  <si>
    <t xml:space="preserve">Код субсидии
(отраслевой код)*
</t>
  </si>
  <si>
    <t>КБК</t>
  </si>
  <si>
    <t>Код строки</t>
  </si>
  <si>
    <t>Объем финансового обеспечения (руб.коп.)</t>
  </si>
  <si>
    <t>субсидия на финансовое обеспечение выполнения муниципального задания</t>
  </si>
  <si>
    <t>субсидии на осуществление кап. вложений</t>
  </si>
  <si>
    <t>поступления от оказания услуг (выполнения работ) на платной основе и от иной приносящей доход деятельности</t>
  </si>
  <si>
    <t xml:space="preserve"> аренда</t>
  </si>
  <si>
    <t>род.плата за присмотр и уход</t>
  </si>
  <si>
    <t>платные образовательные услуги</t>
  </si>
  <si>
    <t>Поступления от доходов, всего:</t>
  </si>
  <si>
    <t>100</t>
  </si>
  <si>
    <t>X</t>
  </si>
  <si>
    <t>доходы от оказания услуг, работ</t>
  </si>
  <si>
    <t>120</t>
  </si>
  <si>
    <t>доходы от собственности</t>
  </si>
  <si>
    <t>110</t>
  </si>
  <si>
    <t>иные субсидии, предоставленные из бюджета</t>
  </si>
  <si>
    <t>150</t>
  </si>
  <si>
    <t>160</t>
  </si>
  <si>
    <t>прочие доходы</t>
  </si>
  <si>
    <t>Выплаты по расходам, всего:</t>
  </si>
  <si>
    <t>200</t>
  </si>
  <si>
    <t>в том числе на:выплаты персоналу всего:</t>
  </si>
  <si>
    <t>субсидии, предоставляемые в соответствии с абзацем вторым п.1 ст.78.1 БК РФ (иные цели)</t>
  </si>
  <si>
    <t>210</t>
  </si>
  <si>
    <t xml:space="preserve">из них: оплата труда и начисления на оплату труда </t>
  </si>
  <si>
    <t>220</t>
  </si>
  <si>
    <t>230</t>
  </si>
  <si>
    <t>прочие расходы (кроме расходов на закупку товаров, работ, услуг)</t>
  </si>
  <si>
    <t>240</t>
  </si>
  <si>
    <t>250</t>
  </si>
  <si>
    <t>х</t>
  </si>
  <si>
    <t>Поступления финансовых активов всего:</t>
  </si>
  <si>
    <t>300</t>
  </si>
  <si>
    <t>из них: увеличение остатков средств</t>
  </si>
  <si>
    <t>прочие поступления</t>
  </si>
  <si>
    <t>320</t>
  </si>
  <si>
    <t>400</t>
  </si>
  <si>
    <t>Выбытие финансовых активов всего:</t>
  </si>
  <si>
    <t>из них: уменьшение остатков средств</t>
  </si>
  <si>
    <t>прочие выбытия</t>
  </si>
  <si>
    <t>410</t>
  </si>
  <si>
    <t>420</t>
  </si>
  <si>
    <t>Остаток средств на начало года</t>
  </si>
  <si>
    <t>Остаток средств на конец года</t>
  </si>
  <si>
    <t>500</t>
  </si>
  <si>
    <t>600</t>
  </si>
  <si>
    <t>Год начала закупки</t>
  </si>
  <si>
    <t>в соответствии с Федеральным законом от 5 апреля 2013 г. № 44-ФЗ "О контрактной системе в сфере закупок товаров, работ, услуг для обеспечения государственных и муниципальных нужд"</t>
  </si>
  <si>
    <t>0001</t>
  </si>
  <si>
    <t>в том числе: на оплату контрактов заключенных до начала очередного финансового года:</t>
  </si>
  <si>
    <t>1001</t>
  </si>
  <si>
    <t>на закупку товаров, работ, услуг по году начала закупки</t>
  </si>
  <si>
    <t>2001</t>
  </si>
  <si>
    <t>Сумма (руб.)</t>
  </si>
  <si>
    <t>2</t>
  </si>
  <si>
    <t>Остаток средств наконец года</t>
  </si>
  <si>
    <t>Поступления всего:</t>
  </si>
  <si>
    <t>Выбытие всего :</t>
  </si>
  <si>
    <t>010</t>
  </si>
  <si>
    <t>020</t>
  </si>
  <si>
    <t>030</t>
  </si>
  <si>
    <t>031</t>
  </si>
  <si>
    <t>032</t>
  </si>
  <si>
    <t>040</t>
  </si>
  <si>
    <t>041</t>
  </si>
  <si>
    <t>042</t>
  </si>
  <si>
    <t>7. Справочная информация</t>
  </si>
  <si>
    <t>Объем публичных обязательств, всего:</t>
  </si>
  <si>
    <t xml:space="preserve">Объем бюджетных инвестиций (в части переданных полномочий </t>
  </si>
  <si>
    <t xml:space="preserve">     АУП</t>
  </si>
  <si>
    <t xml:space="preserve">     УВП и МОП</t>
  </si>
  <si>
    <t>доля АУП, УВП и МОП и д.р.</t>
  </si>
  <si>
    <t xml:space="preserve">3.4. Численность педагогических работников по отчету за отчетный период </t>
  </si>
  <si>
    <t>3.5 Численность  работников -всего: в т.ч.</t>
  </si>
  <si>
    <t>3.6. Соотношение прямых исполнителей МЗ (учителей, воспитателей, трнеров-преподователей, и т.д.) к общему количеству работников учреждения</t>
  </si>
  <si>
    <t>3.7. Среднемесячная оплата труда работников: в т.ч.</t>
  </si>
  <si>
    <t>3.8. Отношение фонда оплаты труда работников к общему объему доходов учреждения</t>
  </si>
  <si>
    <t>3.10 Площадь здания учреждения, сдаваемая в аренду</t>
  </si>
  <si>
    <t xml:space="preserve">безвозмездные поступления </t>
  </si>
  <si>
    <t>род. плата за присмотр и уход</t>
  </si>
  <si>
    <t xml:space="preserve">уплату налогов, сборов и иных платежей </t>
  </si>
  <si>
    <t>расходы на закупку товаров, работ, услуг</t>
  </si>
  <si>
    <t>3.3. Численность воспитанников в соответствии с текущим МЗ</t>
  </si>
  <si>
    <t>безвозмездные перечисления организациям</t>
  </si>
  <si>
    <t>в соответствии с Федеральным законом от 18 июля 2011 г. № 223-ФЗ "О закупках товаров, работ, услуг отдельными видами юридических лиц"</t>
  </si>
  <si>
    <t>Выплаты по расходам на закупку товаров, работ, услуг всего:</t>
  </si>
  <si>
    <t>Расшифровка расходов</t>
  </si>
  <si>
    <t>Метод расчета *</t>
  </si>
  <si>
    <t xml:space="preserve">Приложение № 3 к приказу Управления образования города Ростова-на-Дону  от    №   </t>
  </si>
  <si>
    <t>Х</t>
  </si>
  <si>
    <t xml:space="preserve">                                         приложение 1                                          </t>
  </si>
  <si>
    <t>Сумма выплат по расходам на закупку товаров, работ и услуг, руб</t>
  </si>
  <si>
    <t>всего закупки</t>
  </si>
  <si>
    <t>Начальник МКУ "Отдел образования Октябрьского района"</t>
  </si>
  <si>
    <t>муниципальное бюджетное общеобразовательное учреждение города Ростова-на-Дону "Лицей многопрофильный № 69"</t>
  </si>
  <si>
    <t>344038 г.Ростов-на-Дону пр-кт Ленина 83а</t>
  </si>
  <si>
    <t>1.1. Цели деятельности учреждения :Основной целью деятельности МБОУ является осуществление образовательной деятельности по образовательным программам начального общего, основного общего и среднего общего образования.</t>
  </si>
  <si>
    <t>1.2. Виды деятельности учреждения Основная деятельность - образовательная:                                                                                                                                                                                                                                                             • реализация образовательных программ начального общего образования, основного общего образования, среднего общего образования в пределах федеральных государственных образовательных стандартов и (или) государственных образовательных стандартов до момента их отмены.                                                                                                                                                   
Неосновная деятельность:                                                                                                                                                                                                                                                                                                                              • реализация дополнительных общеобразовательных программ;
• реализация адаптированных основных общеобразовательных программ;
• организация обучения на дому для детей с ограниченными возможностями здоровья;
• создание условий для обучения нуждающихся в длительном лечении, детей с ограниченными возможностями здоровья, детей-инвалидов;
• проведение промежуточной и итоговой аттестации для обучающихся, в том числе для осуществляющих обучение в форме семейного образования и самообразования;
• предоставление обучающимся начальных знаний об обороне государства, о воинской обязанности граждан и приобретение обучающимися навыков в области гражданской обороны в соответствии с федеральными государственными образовательными стандартами и (или) государственными образовательными стандартами до момента их отмены;
• реализация воспитательных программ и направлений воспитательной работы;
• реализация образовательных услуг по дополнительным образовательным программам, финансируемых за счет средств соответствующего бюджета;
• информационно-библиотечная деятельность;
• предоставление психолого-педогагической и социальной помощи.</t>
  </si>
  <si>
    <t>1. Развитие речи и подготовка к обучению грамоте</t>
  </si>
  <si>
    <t>2.  Математика для дошкольников</t>
  </si>
  <si>
    <t>3.  Развитие логического мышления для дошкольников</t>
  </si>
  <si>
    <t>4.  Информатика в играх и задачах</t>
  </si>
  <si>
    <t>5.  Экономическая компьютерная грамотность</t>
  </si>
  <si>
    <t>6.  Компьютерная графика и дизайн</t>
  </si>
  <si>
    <t>7.  Калланетика</t>
  </si>
  <si>
    <t>8.  Мини-футбол</t>
  </si>
  <si>
    <t>9.  Оздоровительная гимнастика</t>
  </si>
  <si>
    <t>10. CAMBRIDGE ENGLISH 1-4</t>
  </si>
  <si>
    <t>11. CAMBRIDGE ENGLISH 5-8</t>
  </si>
  <si>
    <t>12. Деловой английский</t>
  </si>
  <si>
    <t>13. Английский для путешествий</t>
  </si>
  <si>
    <t>14. Занимательный мир русского языка</t>
  </si>
  <si>
    <t>15. Уроки словесности</t>
  </si>
  <si>
    <t>16. Русское правописание: орфография и пунктуация</t>
  </si>
  <si>
    <t>17. Французский язык (второй иностранный)</t>
  </si>
  <si>
    <t>20. Алгебра плюс</t>
  </si>
  <si>
    <t>21. Десять ступеней химической грамотности</t>
  </si>
  <si>
    <t>22. Практикум решения задач по биологии</t>
  </si>
  <si>
    <t>23. Наглядная геометрия</t>
  </si>
  <si>
    <t>24. Практикум решения задач по физике</t>
  </si>
  <si>
    <t>25. Основы потребительских знаний</t>
  </si>
  <si>
    <t>26. Введение в экономику</t>
  </si>
  <si>
    <t>27. Основы предпринимательства</t>
  </si>
  <si>
    <t>28. Художественное творчество</t>
  </si>
  <si>
    <t>29. Дизайн и декоративные композиции</t>
  </si>
  <si>
    <t>30. Волшебная кисточка</t>
  </si>
  <si>
    <t>31. Обучение здоровью</t>
  </si>
  <si>
    <t>32. Безопасная дорога</t>
  </si>
  <si>
    <t>33. Присмотр и уход за детьми в группах продленного дня</t>
  </si>
  <si>
    <t xml:space="preserve">3.9. Площадь здания учреждения находящегося в оперативном управлении корпус 1 </t>
  </si>
  <si>
    <t>Сумма ВСЕГО 2019
(без учета остатка)</t>
  </si>
  <si>
    <t>Сумма ВСЕГО 2020
(без учета остатка)</t>
  </si>
  <si>
    <t>0222</t>
  </si>
  <si>
    <t>9963</t>
  </si>
  <si>
    <t>Яровой В.В.</t>
  </si>
  <si>
    <t>Хорошева Л.Л.</t>
  </si>
  <si>
    <t>МБОУ "Лицей № 69"</t>
  </si>
  <si>
    <t>ВСЕГО средства внебюджета</t>
  </si>
  <si>
    <t>Всего МБОУ "Лицей №69"</t>
  </si>
  <si>
    <t xml:space="preserve"> 2020год</t>
  </si>
  <si>
    <t>2020год</t>
  </si>
  <si>
    <t>главный бухгалтер</t>
  </si>
  <si>
    <t>Субсидии для обеспечения бесплатным горячим питанием обучающихся из малообеспеченных семей и из семей находящихся в социально опасном положении</t>
  </si>
  <si>
    <t>0226  9963</t>
  </si>
  <si>
    <t>Л.Л.Хорошева</t>
  </si>
  <si>
    <t>0220172030</t>
  </si>
  <si>
    <t>0210172030</t>
  </si>
  <si>
    <t>0220100590</t>
  </si>
  <si>
    <t>9956</t>
  </si>
  <si>
    <t xml:space="preserve">Субсидии на оплату транспортных услуг в связи с закрытием учреждения на капитальный ремонт </t>
  </si>
  <si>
    <t>0222 9956</t>
  </si>
  <si>
    <r>
      <t xml:space="preserve">1.3. Перечень платных образовательных услуг оказываемых учреждением </t>
    </r>
    <r>
      <rPr>
        <sz val="12"/>
        <color indexed="1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Перечень платных образовательных услуг утверждается Директором МБОУ, цены и тарифы на оказание данных услуг устанавливаются постановлением Администрации города Ростова-на-Дону от 15.05.2015 года №  398 "О внесении изменений в постановление Администрации города Ростова-на-Дону от 27.02.2012 № 111 «Об утверждении тарифов на платные дополнительные образовательные услуги, предоставляемые муниципальными образовательными учреждениями Октябрьского района города Ростова-на-Дону» 
(ред. от 17.06.2013)  и Постановлением Администрации города Ростова-на-Дону от 16.06.2017 г. № 531"Об утверждении размера платы, взимаемой с родителей (законных представителей), за присмотр и уход
за детьми в группах продленного дня в муниципальных общеобразовательных организациях города Ростова-на-Дону</t>
    </r>
  </si>
  <si>
    <t>Доп. КР</t>
  </si>
  <si>
    <t>Раздел</t>
  </si>
  <si>
    <t>Подраздел</t>
  </si>
  <si>
    <t>КОСГУ</t>
  </si>
  <si>
    <t>Доп ЭК</t>
  </si>
  <si>
    <t>Доп.ФК</t>
  </si>
  <si>
    <t>Сумма ВСЕГО 2018</t>
  </si>
  <si>
    <t>Сумма ВСЕГО 2019</t>
  </si>
  <si>
    <t>Сумма ВСЕГО 2020</t>
  </si>
  <si>
    <t>9721</t>
  </si>
  <si>
    <t>9730</t>
  </si>
  <si>
    <t>9740</t>
  </si>
  <si>
    <t>В.В. Яровой</t>
  </si>
  <si>
    <t>Л.Л. Хорошева</t>
  </si>
  <si>
    <t xml:space="preserve">Директор МБОУ "Лицей № 69" </t>
  </si>
  <si>
    <t>Итого:</t>
  </si>
  <si>
    <t>приложение 4 к приказу №   от "   " __________  201  г.</t>
  </si>
  <si>
    <t>0291</t>
  </si>
  <si>
    <t>0295</t>
  </si>
  <si>
    <t>0296</t>
  </si>
  <si>
    <t>налог на землю два участка, кадастр стоим. 175 216,2 т.р.Х1,50=2 628,2 т.р.; кадастр стоим 84 343,9 т.р. Х1,5=1 265,2 т.р.</t>
  </si>
  <si>
    <r>
      <t xml:space="preserve">Функции и полномочия учредителя :  </t>
    </r>
    <r>
      <rPr>
        <b/>
        <sz val="12"/>
        <color indexed="8"/>
        <rFont val="Times New Roman"/>
        <family val="1"/>
        <charset val="204"/>
      </rPr>
      <t>Управление образования города Ростов-на-Дону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</si>
  <si>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</si>
  <si>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в т.ч. Обеспечение контракта</t>
  </si>
  <si>
    <t>0220171180</t>
  </si>
  <si>
    <t>9941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</si>
  <si>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</si>
  <si>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9311</t>
  </si>
  <si>
    <t>Субсидии на приобретение оборудования, не включенное в состав субсидии на финансовое обеспечение исполнения муниципального задания;приобретение и модернизация непроизводственного оборудования и предметов длительного пользования</t>
  </si>
  <si>
    <t>0310 9311</t>
  </si>
  <si>
    <t xml:space="preserve">    (муниципального учреждения)                                                              (подпись)                                                                                                                                        (расшифровка подписи)</t>
  </si>
  <si>
    <t>(муниципального учреждения)                                                                 (подпись)                                                                                                                                       (расшифровка подписи)</t>
  </si>
  <si>
    <t>Итого Расходы на иные цели, не входящие в МУНЗадание (02)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</si>
  <si>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</si>
  <si>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</t>
  </si>
  <si>
    <t>226</t>
  </si>
  <si>
    <t>3.1 Численность обучающихся в соответствии с утвержденным комплектованием на 01.09.2018: в т.ч.</t>
  </si>
  <si>
    <t>доходы от выбытия материальных запасов</t>
  </si>
  <si>
    <t>140</t>
  </si>
  <si>
    <t>3.2. Численность обучающихся в соответствии с утвержденным комплектованием на 01.09.2018.</t>
  </si>
  <si>
    <t>3.9. 1.Площадь здания учреждения находящегося в оперативном управлении корпус 2</t>
  </si>
  <si>
    <t>210-40-75</t>
  </si>
  <si>
    <t>прочие расходы</t>
  </si>
  <si>
    <t>Увеличение стоимости МЗ</t>
  </si>
  <si>
    <t>340</t>
  </si>
  <si>
    <t>00000</t>
  </si>
  <si>
    <t>61 65 01 001</t>
  </si>
  <si>
    <t>Изменения плана финансово-хозяйственной деятельности на 2018-2020 годы по МБОУ "Лицей № 69"  на 30.11.2018 г.</t>
  </si>
  <si>
    <t>223</t>
  </si>
  <si>
    <t>коммунальные услуги</t>
  </si>
  <si>
    <t>295</t>
  </si>
  <si>
    <t xml:space="preserve"> Руководитель                                            _______________                                                 </t>
  </si>
  <si>
    <t xml:space="preserve">МЕДОСМОТР Согласно мониторинга цен поставщиков необх 60 пед раб.Х 1500руб.=90,0т.р. </t>
  </si>
  <si>
    <t>Начальник Управления образования                                                                                  города Ростова-на-Дону</t>
  </si>
  <si>
    <t>__________________________Г.А.Куркина</t>
  </si>
  <si>
    <t>_________________________В.А. Чернышова</t>
  </si>
  <si>
    <t>Начальник Управления образования</t>
  </si>
  <si>
    <t>города Ростова-на-Дону</t>
  </si>
  <si>
    <t>_________________ Чернышова В.А.</t>
  </si>
  <si>
    <t>деятельности на 2019-2021год</t>
  </si>
  <si>
    <t>______ ________________ 2018г.</t>
  </si>
  <si>
    <t>0266</t>
  </si>
  <si>
    <t>Социальные пособия и компенсации персоналу в денежной форме</t>
  </si>
  <si>
    <t>Увеличение стоимости прочих оборотных запасов (материалов)</t>
  </si>
  <si>
    <t>0346</t>
  </si>
  <si>
    <t>Увеличение стоимости прочих материальных запасов однократного применения</t>
  </si>
  <si>
    <t>0349</t>
  </si>
  <si>
    <t>Увеличение стоимости неисключительных прав на результаты интеллектуальной деятельности с определенным сроком полезного использования</t>
  </si>
  <si>
    <t>0353</t>
  </si>
  <si>
    <t xml:space="preserve"> Директор МБОУ"Лицей № 69"</t>
  </si>
  <si>
    <t>__________________Яровой В.В.</t>
  </si>
  <si>
    <t xml:space="preserve">18. Занимательные задачи по математике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</si>
  <si>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19.  Логические основы математики</t>
  </si>
  <si>
    <t>прогноз 2020год</t>
  </si>
  <si>
    <t>прогноз 2021год</t>
  </si>
  <si>
    <t>отчетный 2018 год</t>
  </si>
  <si>
    <t>2019 год</t>
  </si>
  <si>
    <t>6. Сведения о средствах, поступающих во временное распоряжение учреждения  на  2019 год</t>
  </si>
  <si>
    <t>9928</t>
  </si>
  <si>
    <t xml:space="preserve">                                                                                                                            (наименование организации)</t>
  </si>
  <si>
    <t>на 2019 год</t>
  </si>
  <si>
    <t>Оплата 3-х дней больничных листов за счет работодателя, по факту 2018г.</t>
  </si>
  <si>
    <t>налоги на ФОТ 23300,0*30,2%=7036,6тр</t>
  </si>
  <si>
    <t>Доступ к Интернет корпус 1Ленина 83а= 2990*12мес= 35880, корп 2 резерв порта 354 в мес*7 мес.=2478р, с 01.08.18 2990р *5=14950руб. Всего год 53308руб</t>
  </si>
  <si>
    <t>Услуги связи :   предоставление абонентских линий с поминутной оплатой Согласно тарифа ед поставщика РОСТЕЛЕКОМ 6 тел. По Ленина 3 тел 6500 *12=78000, Педагогический 3 тел 6500*5мес=32500,+ резерв порта 354р*7 мес =2478руб. всего 112978руб.</t>
  </si>
  <si>
    <t>комплексное обслуживание   МФУ и комп. Техники 2916,7 в мес*12=35тр.</t>
  </si>
  <si>
    <r>
      <rPr>
        <b/>
        <sz val="10"/>
        <color indexed="8"/>
        <rFont val="Times New Roman"/>
        <family val="1"/>
        <charset val="204"/>
      </rPr>
      <t>учебники</t>
    </r>
    <r>
      <rPr>
        <sz val="10"/>
        <color indexed="8"/>
        <rFont val="Times New Roman"/>
        <family val="1"/>
        <charset val="204"/>
      </rPr>
      <t xml:space="preserve">  комплектов по разным предметам: Русск.яз.220*780,25р=171,7т.р.+ матем 81*859,75р=69,7т.р. +анг.яз.297*835,41р=248,2т.р. +геометрия 100*684,5р=68,45т.р.+История 220*564р=124,08т.р. +алгебра 135*581,49=78,5тр +литература 265*1102,39=292,1тр.,+окр мир 110*907=99,8тр+ технология 80*80=6,4тр, +ИЗО 108*605=65,34тр+ естествознан 10*500=5,0тр+информатика 235*610=143,4тр+химия 85*560=47,6тр+география 110*475=52,3тр+ физика 80*613,5=49,1тр+ биология 110*604,5=66,5тр+ ОБЖ 110*700=77,0тр+, основы религии 100*500=50,0тр+ технология 80*80=6,4тр. Всего на 1721,57т.р. </t>
    </r>
  </si>
  <si>
    <r>
      <rPr>
        <b/>
        <sz val="10"/>
        <color indexed="8"/>
        <rFont val="Calibri"/>
        <family val="2"/>
        <charset val="204"/>
      </rPr>
      <t>классные журналы</t>
    </r>
    <r>
      <rPr>
        <sz val="10"/>
        <color indexed="8"/>
        <rFont val="Calibri"/>
        <family val="2"/>
        <charset val="204"/>
      </rPr>
      <t xml:space="preserve"> 92 журнала на 11,75тр  .на основании комлектования
1 Журнал классный 1-4 кл. 17шт*150=2,6тр
2 Журнал классный 5-9 кл. 20 шт*180=3,6тр
3 Журнал классный 10-11 кл. 5 шт*190=0,95тр
4 Журнал факультативных занятий 45шт*86=3,9тр
5 Журнал учета работы в системе индивид.образ-5*140=0,7тр                       
</t>
    </r>
  </si>
  <si>
    <r>
      <t xml:space="preserve">закупка в ассортименте </t>
    </r>
    <r>
      <rPr>
        <b/>
        <sz val="10"/>
        <color indexed="8"/>
        <rFont val="Calibri"/>
        <family val="2"/>
        <charset val="204"/>
      </rPr>
      <t>хазяйственных товаров</t>
    </r>
    <r>
      <rPr>
        <sz val="10"/>
        <color indexed="8"/>
        <rFont val="Calibri"/>
        <family val="2"/>
        <charset val="204"/>
      </rPr>
      <t xml:space="preserve"> (ведра, швабры, лопаты, метлы, полотно для мытья полов и т.д.  по ценам с учетом фактич закупки в 2018г</t>
    </r>
  </si>
  <si>
    <r>
      <rPr>
        <b/>
        <sz val="10"/>
        <color indexed="8"/>
        <rFont val="Calibri"/>
        <family val="2"/>
        <charset val="204"/>
      </rPr>
      <t xml:space="preserve">Бумага </t>
    </r>
    <r>
      <rPr>
        <sz val="10"/>
        <color indexed="8"/>
        <rFont val="Calibri"/>
        <family val="2"/>
        <charset val="204"/>
      </rPr>
      <t xml:space="preserve">215п*209,3 =45,0тр                      </t>
    </r>
  </si>
  <si>
    <r>
      <t xml:space="preserve">Закупка в ассортименте </t>
    </r>
    <r>
      <rPr>
        <b/>
        <sz val="10"/>
        <color indexed="8"/>
        <rFont val="Calibri"/>
        <family val="2"/>
        <charset val="204"/>
      </rPr>
      <t>моющих средств</t>
    </r>
    <r>
      <rPr>
        <sz val="10"/>
        <color indexed="8"/>
        <rFont val="Calibri"/>
        <family val="2"/>
        <charset val="204"/>
      </rPr>
      <t xml:space="preserve"> для обеспечения уборки учебных кабинетов по требования к санитарному содержанию территории и помещений СанПиН
2.4.2.2821-10 п.12.3;п.12.6;п.12.7;п.12.8 по ценам с учетом фактич закупки в 2018г</t>
    </r>
  </si>
  <si>
    <r>
      <t>Согласно проведенного анализа рынка коммерческих предложений -</t>
    </r>
    <r>
      <rPr>
        <b/>
        <sz val="10"/>
        <color indexed="8"/>
        <rFont val="Calibri"/>
        <family val="2"/>
        <charset val="204"/>
      </rPr>
      <t>бланки строгой отчетности</t>
    </r>
    <r>
      <rPr>
        <sz val="10"/>
        <color indexed="8"/>
        <rFont val="Calibri"/>
        <family val="2"/>
        <charset val="204"/>
      </rPr>
      <t xml:space="preserve"> аттестаты(основное общее образование бланк ат.осн.об-34,00*132шт-4488р; твед.обл.оснюоб-45*86=3870;ат.осн.обс от-55*34=1870р;тв.обл.ат с от-7*86=602р;бланк прилк ат об осн об-157*33=5181р;бланк ат с ср.общ.обр.-7*34=238р; твед.обл ат.о сред.обр16*86=1376р;бланк ат.о ср об.с отл-25*34=850р;бланк прилк ат о срд.общ.обр-120*86=10320 . Итого=28795 руб.</t>
    </r>
  </si>
  <si>
    <t>МУНИЦИПАЛЬНЫЙ БЮДЖЕТ</t>
  </si>
  <si>
    <t>Согласно тариф и штат расписФОТ 9 ставок раб по обсл здания*11280=609120руб+ставки сторож 13,6*11280=906912руб. Всего 1 516 032 руб с учетом доведения до мрот 11280</t>
  </si>
  <si>
    <t>Налоги на ФОТ 30,2% (1516032) Х 30,2)=457842руб</t>
  </si>
  <si>
    <r>
      <rPr>
        <b/>
        <sz val="10"/>
        <color indexed="8"/>
        <rFont val="Calibri"/>
        <family val="2"/>
        <charset val="204"/>
      </rPr>
      <t>коммунальные расходы</t>
    </r>
    <r>
      <rPr>
        <sz val="10"/>
        <color indexed="8"/>
        <rFont val="Calibri"/>
        <family val="2"/>
        <charset val="204"/>
      </rPr>
      <t xml:space="preserve"> Единственный поставщик: теплоэнергия 668,53 гкал-1136,5 тыс.руб,согласно выделенным лимитамЕд. поставщик,, свет150,69тыс квт на сумму 1086,5 тыс.руб согласно выделенным лимитамЕд.поставщик, водоснабж 3408,8 м куб-144,0 тыс.руб,., водоотвед 3551,6 м куб-103,0 тыс руб согласно выделенным лимитам</t>
    </r>
  </si>
  <si>
    <t>ВЫВОЗ мусора и утилизация Согласно мониторингу цен 5640,34 в мес: Ленина-12*5640,34 = 67,7тр Педагогический-5мес*5640,34=28,2тр</t>
  </si>
  <si>
    <r>
      <t xml:space="preserve">Согласно проведенного анализа рынка коммерческих предложений в двух корпусах </t>
    </r>
    <r>
      <rPr>
        <b/>
        <sz val="10"/>
        <rFont val="Arial Cyr"/>
        <charset val="204"/>
      </rPr>
      <t>два узла УТЭПП</t>
    </r>
    <r>
      <rPr>
        <sz val="10"/>
        <rFont val="Arial Cyr"/>
        <charset val="204"/>
      </rPr>
      <t>, 5000в месХ7 мес=35000,00 по Ленина + по Педаг 5000Х3 мес=15000,00 рублей .Итого 50000,00Рублей</t>
    </r>
  </si>
  <si>
    <r>
      <t>Согласно проведенного анализа рынка</t>
    </r>
    <r>
      <rPr>
        <b/>
        <sz val="10"/>
        <rFont val="Arial Cyr"/>
        <charset val="204"/>
      </rPr>
      <t xml:space="preserve"> дератизация дезенсекция </t>
    </r>
    <r>
      <rPr>
        <sz val="10"/>
        <rFont val="Arial Cyr"/>
        <charset val="204"/>
      </rPr>
      <t>коммерческих предложений  Педагогич,24 12*1500=18000; Всего 18000</t>
    </r>
  </si>
  <si>
    <r>
      <t xml:space="preserve"> Согласно проведенного анализа рынка коммерческих предложений ликвидация аварийных ситуаций </t>
    </r>
    <r>
      <rPr>
        <b/>
        <sz val="10"/>
        <rFont val="Arial Cyr"/>
        <charset val="204"/>
      </rPr>
      <t>забой канализации</t>
    </r>
    <r>
      <rPr>
        <sz val="10"/>
        <rFont val="Arial Cyr"/>
        <charset val="204"/>
      </rPr>
      <t xml:space="preserve"> 3 вызовов*4 899 за 1вызов</t>
    </r>
  </si>
  <si>
    <t>техобслуж  мини- атс 3814х12=45768</t>
  </si>
  <si>
    <t>Техобслуживание видеонаблюдения 10 камер х3930 в мес=47160</t>
  </si>
  <si>
    <t>Техобслуживание оборудования столовой, ежемесячный осмотр, очистка от накипи, промывка тэнов, 6000*12=72000(холодильники, мармиты, посудомойка, параконвектомат, микроволновка, водонагреватель</t>
  </si>
  <si>
    <t>техобслуж домофона 4 домофона 2850 в месяц *12=34200</t>
  </si>
  <si>
    <t>содержание ковриков грязезащитных 2*39000=(300дн*150р*2 ковр) всего 90000р.</t>
  </si>
  <si>
    <r>
      <rPr>
        <b/>
        <sz val="10"/>
        <color indexed="8"/>
        <rFont val="Calibri"/>
        <family val="2"/>
        <charset val="204"/>
      </rPr>
      <t>Тех обслуж КТС</t>
    </r>
    <r>
      <rPr>
        <sz val="10"/>
        <color indexed="8"/>
        <rFont val="Calibri"/>
        <family val="2"/>
        <charset val="204"/>
      </rPr>
      <t xml:space="preserve"> согласно мониторингу цен два здания  </t>
    </r>
    <r>
      <rPr>
        <b/>
        <sz val="10"/>
        <color indexed="8"/>
        <rFont val="Calibri"/>
        <family val="2"/>
        <charset val="204"/>
      </rPr>
      <t>КТС по Ленина</t>
    </r>
    <r>
      <rPr>
        <sz val="10"/>
        <color indexed="8"/>
        <rFont val="Calibri"/>
        <family val="2"/>
        <charset val="204"/>
      </rPr>
      <t xml:space="preserve"> 673,20в мес*12=8078,40+ Педагогический  673,20*4мес=2692,80.Итого 10771,20</t>
    </r>
  </si>
  <si>
    <r>
      <rPr>
        <b/>
        <sz val="10"/>
        <rFont val="Arial Cyr"/>
        <charset val="204"/>
      </rPr>
      <t>Пульт 01, сигнал противопож</t>
    </r>
    <r>
      <rPr>
        <sz val="10"/>
        <rFont val="Arial Cyr"/>
        <charset val="204"/>
      </rPr>
      <t xml:space="preserve"> Единственный поставщик два здания, два пульта 3729 в месяц Х 12=44748 по Ленина, Педагогический 3729Х4=14916 по Итого 59664</t>
    </r>
  </si>
  <si>
    <r>
      <rPr>
        <b/>
        <sz val="10"/>
        <color indexed="8"/>
        <rFont val="Calibri"/>
        <family val="2"/>
        <charset val="204"/>
      </rPr>
      <t>тех обсл АПС</t>
    </r>
    <r>
      <rPr>
        <sz val="10"/>
        <color indexed="8"/>
        <rFont val="Calibri"/>
        <family val="2"/>
        <charset val="204"/>
      </rPr>
      <t xml:space="preserve"> согл мониторингу цен два здания, две </t>
    </r>
    <r>
      <rPr>
        <b/>
        <sz val="10"/>
        <color indexed="8"/>
        <rFont val="Calibri"/>
        <family val="2"/>
        <charset val="204"/>
      </rPr>
      <t>АПС</t>
    </r>
    <r>
      <rPr>
        <sz val="10"/>
        <color indexed="8"/>
        <rFont val="Calibri"/>
        <family val="2"/>
        <charset val="204"/>
      </rPr>
      <t xml:space="preserve"> по Ленина 3697,5 в месяц Х 12=44370</t>
    </r>
    <r>
      <rPr>
        <sz val="10"/>
        <rFont val="Arial Cyr"/>
        <charset val="204"/>
      </rPr>
      <t xml:space="preserve"> пер. Педагогический  4мес 3697,5х4= 14790,0.Итого 59160</t>
    </r>
  </si>
  <si>
    <r>
      <t xml:space="preserve">020702 611 0 </t>
    </r>
    <r>
      <rPr>
        <b/>
        <sz val="11"/>
        <color theme="1"/>
        <rFont val="Arial"/>
        <family val="2"/>
        <charset val="204"/>
      </rPr>
      <t>226</t>
    </r>
    <r>
      <rPr>
        <sz val="11"/>
        <color theme="1"/>
        <rFont val="Arial"/>
        <family val="2"/>
        <charset val="204"/>
      </rPr>
      <t xml:space="preserve"> 0000 0220100590 244</t>
    </r>
  </si>
  <si>
    <t>Медосмотр Согласно проведенного анализа рынка коммерческих предлож : АХП 36 чел* 1500руб=54000+5чел*4500=22500 аттестация вновь поступивших.Всего 76500р.</t>
  </si>
  <si>
    <t>разработка водный паспорт</t>
  </si>
  <si>
    <t>аттестация рабочих мест по Ленина 35р.м.*2500=87,5т.р.,по Педагогич 45р.м.*2500=112,5т.р. Всего 200т.р.</t>
  </si>
  <si>
    <t>Изготовление планов пожар эвакуации на корпус ленина 83а</t>
  </si>
  <si>
    <r>
      <rPr>
        <b/>
        <sz val="10"/>
        <color indexed="8"/>
        <rFont val="Calibri"/>
        <family val="2"/>
        <charset val="204"/>
      </rPr>
      <t>по охране труда СИЗы</t>
    </r>
    <r>
      <rPr>
        <sz val="10"/>
        <color indexed="8"/>
        <rFont val="Calibri"/>
        <family val="2"/>
        <charset val="204"/>
      </rPr>
      <t>(халаты, фартуки и т.д.)+50тр моющие</t>
    </r>
  </si>
  <si>
    <r>
      <t xml:space="preserve">на уставные нужды </t>
    </r>
    <r>
      <rPr>
        <b/>
        <sz val="10"/>
        <color indexed="8"/>
        <rFont val="Calibri"/>
        <family val="2"/>
        <charset val="204"/>
      </rPr>
      <t>оплата пошлин</t>
    </r>
    <r>
      <rPr>
        <sz val="10"/>
        <color indexed="8"/>
        <rFont val="Calibri"/>
        <family val="2"/>
        <charset val="204"/>
      </rPr>
      <t xml:space="preserve"> за лицензию нач. школа по педагогическому в МинОбрНадзор</t>
    </r>
  </si>
  <si>
    <r>
      <t>с 01.01.2019г. 13 направлений по ПДУ и содерж детей, 3,98 ставки педработников  1410,3часов  стоим. 1 часа средняя 334,54, Фот с янв по май (5мес)=755,3час*334,54=</t>
    </r>
    <r>
      <rPr>
        <b/>
        <sz val="11"/>
        <color indexed="8"/>
        <rFont val="Times New Roman"/>
        <family val="1"/>
        <charset val="204"/>
      </rPr>
      <t>252,7тр</t>
    </r>
    <r>
      <rPr>
        <sz val="11"/>
        <color indexed="8"/>
        <rFont val="Times New Roman"/>
        <family val="1"/>
        <charset val="204"/>
      </rPr>
      <t xml:space="preserve"> Планируется с 01.10.2019= 655часов*334,54=</t>
    </r>
    <r>
      <rPr>
        <b/>
        <sz val="11"/>
        <color indexed="8"/>
        <rFont val="Times New Roman"/>
        <family val="1"/>
        <charset val="204"/>
      </rPr>
      <t>219,1т</t>
    </r>
    <r>
      <rPr>
        <sz val="11"/>
        <color indexed="8"/>
        <rFont val="Times New Roman"/>
        <family val="1"/>
        <charset val="204"/>
      </rPr>
      <t>р, отпускные+30% ауп =</t>
    </r>
    <r>
      <rPr>
        <b/>
        <sz val="11"/>
        <color indexed="8"/>
        <rFont val="Times New Roman"/>
        <family val="1"/>
        <charset val="204"/>
      </rPr>
      <t>59,02тр</t>
    </r>
    <r>
      <rPr>
        <sz val="11"/>
        <color indexed="8"/>
        <rFont val="Times New Roman"/>
        <family val="1"/>
        <charset val="204"/>
      </rPr>
      <t xml:space="preserve">. </t>
    </r>
    <r>
      <rPr>
        <b/>
        <sz val="11"/>
        <color indexed="8"/>
        <rFont val="Times New Roman"/>
        <family val="1"/>
        <charset val="204"/>
      </rPr>
      <t>всего 530,82тр (</t>
    </r>
    <r>
      <rPr>
        <sz val="11"/>
        <color indexed="8"/>
        <rFont val="Times New Roman"/>
        <family val="1"/>
        <charset val="204"/>
      </rPr>
      <t xml:space="preserve"> </t>
    </r>
    <r>
      <rPr>
        <b/>
        <sz val="11"/>
        <color indexed="8"/>
        <rFont val="Times New Roman"/>
        <family val="1"/>
        <charset val="204"/>
      </rPr>
      <t xml:space="preserve"> за счет дополнительных образовательных услуг)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indexed="8"/>
        <rFont val="Times New Roman"/>
        <family val="1"/>
        <charset val="204"/>
      </rPr>
      <t xml:space="preserve"> </t>
    </r>
  </si>
  <si>
    <t>03 0000000000000000 266</t>
  </si>
  <si>
    <r>
      <t xml:space="preserve">Оплата 3-х дней больничных листов за счет работодателя, по факту 2018г </t>
    </r>
    <r>
      <rPr>
        <b/>
        <sz val="11"/>
        <color indexed="8"/>
        <rFont val="Calibri"/>
        <family val="2"/>
        <charset val="204"/>
      </rPr>
      <t>за счет дополнительных образовательных услуг).</t>
    </r>
  </si>
  <si>
    <r>
      <t>налоги на ФОТ 1197,5)*30,2=361,65 тр (з</t>
    </r>
    <r>
      <rPr>
        <b/>
        <sz val="11"/>
        <color indexed="8"/>
        <rFont val="Times New Roman"/>
        <family val="1"/>
        <charset val="204"/>
      </rPr>
      <t>а счет дополнительных образовательных услуг)</t>
    </r>
  </si>
  <si>
    <t xml:space="preserve">03 000000000000000 310 </t>
  </si>
  <si>
    <r>
      <t>приобретение учебников</t>
    </r>
    <r>
      <rPr>
        <b/>
        <sz val="11"/>
        <color indexed="8"/>
        <rFont val="Times New Roman"/>
        <family val="1"/>
        <charset val="204"/>
      </rPr>
      <t xml:space="preserve"> (за счет дополнительных образовательных услуг)</t>
    </r>
  </si>
  <si>
    <r>
      <t xml:space="preserve">налог на имущество </t>
    </r>
    <r>
      <rPr>
        <b/>
        <sz val="11"/>
        <color indexed="8"/>
        <rFont val="Times New Roman"/>
        <family val="1"/>
        <charset val="204"/>
      </rPr>
      <t>(за счет дополнительных образовательных услуг)</t>
    </r>
  </si>
  <si>
    <t>Директор МБОУ "Лицей №69"</t>
  </si>
  <si>
    <t>исп Кабашная Е.Л. 210-40-75, Дубровская О.В. 210-40-76</t>
  </si>
  <si>
    <t xml:space="preserve">   от "___" _______ 20____г.</t>
  </si>
  <si>
    <r>
      <t xml:space="preserve">    </t>
    </r>
    <r>
      <rPr>
        <b/>
        <sz val="12"/>
        <color indexed="8"/>
        <rFont val="Times New Roman"/>
        <family val="1"/>
        <charset val="204"/>
      </rPr>
      <t>об</t>
    </r>
    <r>
      <rPr>
        <sz val="12"/>
        <color indexed="8"/>
        <rFont val="Times New Roman"/>
        <family val="1"/>
        <charset val="204"/>
      </rPr>
      <t xml:space="preserve"> </t>
    </r>
    <r>
      <rPr>
        <b/>
        <sz val="12"/>
        <color indexed="8"/>
        <rFont val="Times New Roman"/>
        <family val="1"/>
        <charset val="204"/>
      </rPr>
      <t>операциях с субсидиями на иные цели инвестиции, предоставленными муниципальному учреждению на 2019 год.</t>
    </r>
  </si>
  <si>
    <t xml:space="preserve">Разрешенный к  использованию остаток   субсидии прошлых лет на начало 2019г.                   </t>
  </si>
  <si>
    <t>всего 2019год</t>
  </si>
  <si>
    <t>2021год</t>
  </si>
  <si>
    <t>всего 2019 год</t>
  </si>
  <si>
    <t xml:space="preserve"> 2021год</t>
  </si>
  <si>
    <t>5. Показатели выплаты по расходам на закупку товаров, работ, услуг учреждения на ____ _________ _____</t>
  </si>
  <si>
    <t>на 2019 год очередной финансовый год</t>
  </si>
  <si>
    <t xml:space="preserve">на 2020 год  1-ый год планового периода </t>
  </si>
  <si>
    <t xml:space="preserve">на 2021 год  2-ый год планового периода </t>
  </si>
  <si>
    <t>Сумма ВСЕГО 2021
(без учета остатка)</t>
  </si>
  <si>
    <t xml:space="preserve"> налог на имущество по проекту расчета 272,1т.р.</t>
  </si>
  <si>
    <t xml:space="preserve">01 0702 0220172030 611 0211 0000 </t>
  </si>
  <si>
    <r>
      <t>01 0702 0220172030 611</t>
    </r>
    <r>
      <rPr>
        <b/>
        <sz val="11"/>
        <rFont val="Arial"/>
        <family val="2"/>
        <charset val="204"/>
      </rPr>
      <t xml:space="preserve"> 0266</t>
    </r>
    <r>
      <rPr>
        <sz val="11"/>
        <rFont val="Arial"/>
        <family val="2"/>
        <charset val="204"/>
      </rPr>
      <t xml:space="preserve">  0000</t>
    </r>
  </si>
  <si>
    <r>
      <t xml:space="preserve">01 0702 0220172030 611 </t>
    </r>
    <r>
      <rPr>
        <b/>
        <sz val="11"/>
        <rFont val="Arial"/>
        <family val="2"/>
        <charset val="204"/>
      </rPr>
      <t>0266</t>
    </r>
    <r>
      <rPr>
        <sz val="11"/>
        <rFont val="Arial"/>
        <family val="2"/>
        <charset val="204"/>
      </rPr>
      <t xml:space="preserve">  0000 </t>
    </r>
  </si>
  <si>
    <t xml:space="preserve">01 0702 0220172030 611 0213  0000 </t>
  </si>
  <si>
    <t xml:space="preserve">01 0702 0220172030 611 0221 0000 </t>
  </si>
  <si>
    <t>01 0702 0220172030 611 0221 0000</t>
  </si>
  <si>
    <t xml:space="preserve">01 0702 0220172030 611 0225 0000 </t>
  </si>
  <si>
    <r>
      <t>01 0702 0220172030 611 0</t>
    </r>
    <r>
      <rPr>
        <b/>
        <sz val="11"/>
        <color indexed="8"/>
        <rFont val="Arial"/>
        <family val="2"/>
        <charset val="204"/>
      </rPr>
      <t>346</t>
    </r>
    <r>
      <rPr>
        <sz val="11"/>
        <color indexed="8"/>
        <rFont val="Arial"/>
        <family val="2"/>
        <charset val="204"/>
      </rPr>
      <t xml:space="preserve"> 0000 </t>
    </r>
  </si>
  <si>
    <r>
      <t>01 0702 0220172030 611 0</t>
    </r>
    <r>
      <rPr>
        <b/>
        <sz val="11"/>
        <color indexed="8"/>
        <rFont val="Arial"/>
        <family val="2"/>
        <charset val="204"/>
      </rPr>
      <t>346</t>
    </r>
    <r>
      <rPr>
        <sz val="11"/>
        <color indexed="8"/>
        <rFont val="Arial"/>
        <family val="2"/>
        <charset val="204"/>
      </rPr>
      <t xml:space="preserve"> 0000</t>
    </r>
  </si>
  <si>
    <t>Социальные пособия и компенсации персоналу в денежной форме 0226, в т.ч.</t>
  </si>
  <si>
    <t>Услуги связи 0221, в т.ч.</t>
  </si>
  <si>
    <t xml:space="preserve">01 0702 0220172030 611 0226 0000 </t>
  </si>
  <si>
    <t xml:space="preserve">01 0702 0220172030 611 0310 0000 </t>
  </si>
  <si>
    <t>Всего МБОУ Лицей №69</t>
  </si>
  <si>
    <t>Увеличение стоимости прочих оборотных запасов (материалов), 0346 в т.ч.</t>
  </si>
  <si>
    <r>
      <rPr>
        <b/>
        <sz val="10"/>
        <color indexed="8"/>
        <rFont val="Calibri"/>
        <family val="2"/>
        <charset val="204"/>
      </rPr>
      <t>Оплата труда</t>
    </r>
    <r>
      <rPr>
        <sz val="10"/>
        <color indexed="8"/>
        <rFont val="Calibri"/>
        <family val="2"/>
        <charset val="204"/>
      </rPr>
      <t xml:space="preserve"> Согласно сводн тарификации на 01.01.18 и штат. расписания  тарифный фонд 2182716т.р.Х12мес=26192,6т.р. +повышение МРОТ до 11280 рублей=2892,6тр. Нехватка средств составляет 241,05х12=2892,6тыс.руб. предназначенные для выплаты результативности и качества, материальной помощи и премиальных выплат и повышение мрот</t>
    </r>
  </si>
  <si>
    <r>
      <rPr>
        <b/>
        <sz val="10"/>
        <color indexed="8"/>
        <rFont val="Calibri"/>
        <family val="2"/>
        <charset val="204"/>
      </rPr>
      <t>Оплата 3-х дней</t>
    </r>
    <r>
      <rPr>
        <sz val="10"/>
        <color indexed="8"/>
        <rFont val="Calibri"/>
        <family val="2"/>
        <charset val="204"/>
      </rPr>
      <t xml:space="preserve"> больничных листов за счет работодателя, по факту 2018г.</t>
    </r>
  </si>
  <si>
    <r>
      <rPr>
        <b/>
        <sz val="10"/>
        <color indexed="8"/>
        <rFont val="Calibri"/>
        <family val="2"/>
        <charset val="204"/>
      </rPr>
      <t>оплата компенс выплат</t>
    </r>
    <r>
      <rPr>
        <sz val="10"/>
        <color indexed="8"/>
        <rFont val="Calibri"/>
        <family val="2"/>
        <charset val="204"/>
      </rPr>
      <t xml:space="preserve"> от 1,5 до 3-х, 1челх50*12мес=600</t>
    </r>
  </si>
  <si>
    <r>
      <rPr>
        <b/>
        <sz val="10"/>
        <color indexed="8"/>
        <rFont val="Calibri"/>
        <family val="2"/>
        <charset val="204"/>
      </rPr>
      <t>Дезсредства</t>
    </r>
    <r>
      <rPr>
        <sz val="10"/>
        <color indexed="8"/>
        <rFont val="Calibri"/>
        <family val="2"/>
        <charset val="204"/>
      </rPr>
      <t xml:space="preserve"> по п.12.8 санпин 34бан/800гр*510 =17,34тр</t>
    </r>
  </si>
  <si>
    <t>01 0702 0220172030 611 0349 0000</t>
  </si>
  <si>
    <t>0223,9721</t>
  </si>
  <si>
    <t>теплоэнергия</t>
  </si>
  <si>
    <t>0223,9730</t>
  </si>
  <si>
    <t>электроэнергия</t>
  </si>
  <si>
    <t>0223,9740</t>
  </si>
  <si>
    <t>водоснабжение, водоотведение</t>
  </si>
  <si>
    <t>Содержание имущества 0225 0000, в т.ч.</t>
  </si>
  <si>
    <t>01 0702 0220172030 611 0221 0000 в т.ч.</t>
  </si>
  <si>
    <t>01 0702 0220172030 611 0346 0000, в т.ч.</t>
  </si>
  <si>
    <t>01 0702 0220172030 611 0266  0000, в т.ч.</t>
  </si>
  <si>
    <r>
      <rPr>
        <b/>
        <sz val="10"/>
        <color indexed="8"/>
        <rFont val="Calibri"/>
        <family val="2"/>
        <charset val="204"/>
      </rPr>
      <t>Кредо С</t>
    </r>
    <r>
      <rPr>
        <sz val="10"/>
        <color indexed="8"/>
        <rFont val="Calibri"/>
        <family val="2"/>
        <charset val="204"/>
      </rPr>
      <t xml:space="preserve"> </t>
    </r>
    <r>
      <rPr>
        <b/>
        <sz val="10"/>
        <color indexed="8"/>
        <rFont val="Calibri"/>
        <family val="2"/>
        <charset val="204"/>
      </rPr>
      <t>лицензия</t>
    </r>
    <r>
      <rPr>
        <sz val="10"/>
        <color indexed="8"/>
        <rFont val="Calibri"/>
        <family val="2"/>
        <charset val="204"/>
      </rPr>
      <t xml:space="preserve"> на год Вип Нет АИС КОНТИНГЕНТ на год, </t>
    </r>
  </si>
  <si>
    <r>
      <rPr>
        <b/>
        <sz val="10"/>
        <color indexed="8"/>
        <rFont val="Times New Roman"/>
        <family val="1"/>
        <charset val="204"/>
      </rPr>
      <t>Лицензия</t>
    </r>
    <r>
      <rPr>
        <sz val="10"/>
        <color indexed="8"/>
        <rFont val="Times New Roman"/>
        <family val="1"/>
        <charset val="204"/>
      </rPr>
      <t xml:space="preserve"> на неисключительные права на обновление 1С:Предприятие на сумму 16248 руб. за 12 месяцев  </t>
    </r>
  </si>
  <si>
    <r>
      <t>годовое 1 с</t>
    </r>
    <r>
      <rPr>
        <b/>
        <sz val="10"/>
        <color indexed="8"/>
        <rFont val="Times New Roman"/>
        <family val="1"/>
        <charset val="204"/>
      </rPr>
      <t xml:space="preserve"> Сопровождение</t>
    </r>
    <r>
      <rPr>
        <sz val="10"/>
        <color indexed="8"/>
        <rFont val="Times New Roman"/>
        <family val="1"/>
        <charset val="204"/>
      </rPr>
      <t xml:space="preserve">, обновление баз данных для учета товаро-мат. Ценностей, расчета зарплаты, составления отчетов. Согласно мониторинга коммерческих предложений поставщиков </t>
    </r>
    <r>
      <rPr>
        <b/>
        <sz val="10"/>
        <color indexed="8"/>
        <rFont val="Times New Roman"/>
        <family val="1"/>
        <charset val="204"/>
      </rPr>
      <t>1С  пакет 4</t>
    </r>
    <r>
      <rPr>
        <sz val="10"/>
        <color indexed="8"/>
        <rFont val="Times New Roman"/>
        <family val="1"/>
        <charset val="204"/>
      </rPr>
      <t>0час Х 1150р в час =66,0т.р.</t>
    </r>
  </si>
  <si>
    <t>АИС Контингент лицензия на техническое сопровождение на год Согласно мониторингу цен, обеспечение доступа ростелеком ЭШ,в мес 3793,2*12мес=45518,4</t>
  </si>
  <si>
    <r>
      <t xml:space="preserve">поставка </t>
    </r>
    <r>
      <rPr>
        <b/>
        <sz val="10"/>
        <color indexed="8"/>
        <rFont val="Times New Roman"/>
        <family val="1"/>
        <charset val="204"/>
      </rPr>
      <t>Программного продукта Парус</t>
    </r>
    <r>
      <rPr>
        <sz val="10"/>
        <color indexed="8"/>
        <rFont val="Times New Roman"/>
        <family val="1"/>
        <charset val="204"/>
      </rPr>
      <t xml:space="preserve">-он -бюджет 8 единственный поставщик, цена по факту 2018г. </t>
    </r>
    <r>
      <rPr>
        <b/>
        <sz val="10"/>
        <color indexed="8"/>
        <rFont val="Times New Roman"/>
        <family val="1"/>
        <charset val="204"/>
      </rPr>
      <t xml:space="preserve">на год </t>
    </r>
  </si>
  <si>
    <r>
      <rPr>
        <b/>
        <sz val="10"/>
        <color indexed="8"/>
        <rFont val="Calibri"/>
        <family val="2"/>
        <charset val="204"/>
      </rPr>
      <t>Продление сертификата</t>
    </r>
    <r>
      <rPr>
        <sz val="10"/>
        <color indexed="8"/>
        <rFont val="Calibri"/>
        <family val="2"/>
        <charset val="204"/>
      </rPr>
      <t xml:space="preserve"> СБИСС++5,0тр, по факту 2018г. Срок лицензии на год</t>
    </r>
  </si>
  <si>
    <r>
      <t xml:space="preserve">поставка </t>
    </r>
    <r>
      <rPr>
        <b/>
        <sz val="10"/>
        <color indexed="8"/>
        <rFont val="Times New Roman"/>
        <family val="1"/>
        <charset val="204"/>
      </rPr>
      <t>Программного продукта Парус</t>
    </r>
    <r>
      <rPr>
        <sz val="10"/>
        <color indexed="8"/>
        <rFont val="Times New Roman"/>
        <family val="1"/>
        <charset val="204"/>
      </rPr>
      <t xml:space="preserve">-он лайн единственный поставщик, цена по факту 2018г. </t>
    </r>
    <r>
      <rPr>
        <b/>
        <sz val="10"/>
        <color indexed="8"/>
        <rFont val="Times New Roman"/>
        <family val="1"/>
        <charset val="204"/>
      </rPr>
      <t xml:space="preserve">на год </t>
    </r>
  </si>
  <si>
    <r>
      <rPr>
        <b/>
        <sz val="10"/>
        <color indexed="8"/>
        <rFont val="Times New Roman"/>
        <family val="1"/>
        <charset val="204"/>
      </rPr>
      <t>Ацк транспорт</t>
    </r>
    <r>
      <rPr>
        <sz val="10"/>
        <color indexed="8"/>
        <rFont val="Times New Roman"/>
        <family val="1"/>
        <charset val="204"/>
      </rPr>
      <t xml:space="preserve">  1 раз в квартал 2000,00р *4=8000  </t>
    </r>
    <r>
      <rPr>
        <b/>
        <sz val="10"/>
        <color indexed="8"/>
        <rFont val="Times New Roman"/>
        <family val="1"/>
        <charset val="204"/>
      </rPr>
      <t>на год</t>
    </r>
  </si>
  <si>
    <r>
      <rPr>
        <b/>
        <sz val="10"/>
        <color indexed="8"/>
        <rFont val="Calibri"/>
        <family val="2"/>
        <charset val="204"/>
      </rPr>
      <t>Лицензия</t>
    </r>
    <r>
      <rPr>
        <sz val="10"/>
        <color indexed="8"/>
        <rFont val="Calibri"/>
        <family val="2"/>
        <charset val="204"/>
      </rPr>
      <t xml:space="preserve"> Согласно факт.</t>
    </r>
    <r>
      <rPr>
        <b/>
        <sz val="10"/>
        <color indexed="8"/>
        <rFont val="Calibri"/>
        <family val="2"/>
        <charset val="204"/>
      </rPr>
      <t xml:space="preserve"> На год</t>
    </r>
    <r>
      <rPr>
        <sz val="10"/>
        <color indexed="8"/>
        <rFont val="Calibri"/>
        <family val="2"/>
        <charset val="204"/>
      </rPr>
      <t xml:space="preserve"> цена ЗАО Тендер, ед. поставщик  223ФЗ, ФРДО, СКЗИ,  по факту 2018г.</t>
    </r>
  </si>
  <si>
    <r>
      <rPr>
        <b/>
        <u/>
        <sz val="9"/>
        <rFont val="Times New Roman"/>
        <family val="1"/>
        <charset val="204"/>
      </rPr>
      <t>Тек ремонт системы отопления: Здание по адресу: переулок Ленина 83а на две рамки подготовка к зимн периоду</t>
    </r>
    <r>
      <rPr>
        <sz val="9"/>
        <rFont val="Times New Roman"/>
        <family val="1"/>
        <charset val="204"/>
      </rPr>
      <t xml:space="preserve">
</t>
    </r>
    <r>
      <rPr>
        <b/>
        <sz val="9"/>
        <rFont val="Times New Roman"/>
        <family val="1"/>
        <charset val="204"/>
      </rPr>
      <t>1</t>
    </r>
    <r>
      <rPr>
        <sz val="9"/>
        <rFont val="Times New Roman"/>
        <family val="1"/>
        <charset val="204"/>
      </rPr>
      <t xml:space="preserve">  Ремонт задвижек диаметром до 100 мм со снятием с места 4 шт.;</t>
    </r>
    <r>
      <rPr>
        <b/>
        <sz val="9"/>
        <rFont val="Times New Roman"/>
        <family val="1"/>
        <charset val="204"/>
      </rPr>
      <t xml:space="preserve"> 2 </t>
    </r>
    <r>
      <rPr>
        <sz val="9"/>
        <rFont val="Times New Roman"/>
        <family val="1"/>
        <charset val="204"/>
      </rPr>
      <t xml:space="preserve"> Демонтаж грязевиков 2 шт.
</t>
    </r>
    <r>
      <rPr>
        <b/>
        <sz val="9"/>
        <rFont val="Times New Roman"/>
        <family val="1"/>
        <charset val="204"/>
      </rPr>
      <t>3</t>
    </r>
    <r>
      <rPr>
        <sz val="9"/>
        <rFont val="Times New Roman"/>
        <family val="1"/>
        <charset val="204"/>
      </rPr>
      <t xml:space="preserve">  Демонтаж элеваторов 1 шт.; </t>
    </r>
    <r>
      <rPr>
        <b/>
        <sz val="9"/>
        <rFont val="Times New Roman"/>
        <family val="1"/>
        <charset val="204"/>
      </rPr>
      <t xml:space="preserve">4 </t>
    </r>
    <r>
      <rPr>
        <sz val="9"/>
        <rFont val="Times New Roman"/>
        <family val="1"/>
        <charset val="204"/>
      </rPr>
      <t xml:space="preserve"> Демонтаж термометров 6 шт.; </t>
    </r>
    <r>
      <rPr>
        <b/>
        <sz val="9"/>
        <rFont val="Times New Roman"/>
        <family val="1"/>
        <charset val="204"/>
      </rPr>
      <t>5</t>
    </r>
    <r>
      <rPr>
        <sz val="9"/>
        <rFont val="Times New Roman"/>
        <family val="1"/>
        <charset val="204"/>
      </rPr>
      <t xml:space="preserve"> Демонтаж манометров 6 шт.; </t>
    </r>
    <r>
      <rPr>
        <b/>
        <sz val="9"/>
        <rFont val="Times New Roman"/>
        <family val="1"/>
        <charset val="204"/>
      </rPr>
      <t>6</t>
    </r>
    <r>
      <rPr>
        <sz val="9"/>
        <rFont val="Times New Roman"/>
        <family val="1"/>
        <charset val="204"/>
      </rPr>
      <t xml:space="preserve">  Установка грязевиков после приведения в годное состояние 2 шт.
</t>
    </r>
    <r>
      <rPr>
        <b/>
        <sz val="9"/>
        <rFont val="Times New Roman"/>
        <family val="1"/>
        <charset val="204"/>
      </rPr>
      <t xml:space="preserve">7 </t>
    </r>
    <r>
      <rPr>
        <sz val="9"/>
        <rFont val="Times New Roman"/>
        <family val="1"/>
        <charset val="204"/>
      </rPr>
      <t xml:space="preserve"> Установка элеваторов после приведения в годное состояние 1 шт.; </t>
    </r>
    <r>
      <rPr>
        <b/>
        <sz val="9"/>
        <rFont val="Times New Roman"/>
        <family val="1"/>
        <charset val="204"/>
      </rPr>
      <t>7</t>
    </r>
    <r>
      <rPr>
        <sz val="9"/>
        <rFont val="Times New Roman"/>
        <family val="1"/>
        <charset val="204"/>
      </rPr>
      <t xml:space="preserve"> Установка термометров 6 шт.
</t>
    </r>
    <r>
      <rPr>
        <b/>
        <sz val="9"/>
        <rFont val="Times New Roman"/>
        <family val="1"/>
        <charset val="204"/>
      </rPr>
      <t xml:space="preserve">8 </t>
    </r>
    <r>
      <rPr>
        <sz val="9"/>
        <rFont val="Times New Roman"/>
        <family val="1"/>
        <charset val="204"/>
      </rPr>
      <t xml:space="preserve"> Установка манометров 6 шт; </t>
    </r>
    <r>
      <rPr>
        <b/>
        <sz val="9"/>
        <rFont val="Times New Roman"/>
        <family val="1"/>
        <charset val="204"/>
      </rPr>
      <t xml:space="preserve">9 </t>
    </r>
    <r>
      <rPr>
        <sz val="9"/>
        <rFont val="Times New Roman"/>
        <family val="1"/>
        <charset val="204"/>
      </rPr>
      <t xml:space="preserve">Смена сгонов Д до 20 мм. 6 шт.
</t>
    </r>
    <r>
      <rPr>
        <b/>
        <sz val="9"/>
        <rFont val="Times New Roman"/>
        <family val="1"/>
        <charset val="204"/>
      </rPr>
      <t>10</t>
    </r>
    <r>
      <rPr>
        <sz val="9"/>
        <rFont val="Times New Roman"/>
        <family val="1"/>
        <charset val="204"/>
      </rPr>
      <t xml:space="preserve">  Смена вентилей и клапанов обратных муфтовых диаметром до 20 мм 2 шт.
</t>
    </r>
    <r>
      <rPr>
        <b/>
        <sz val="9"/>
        <rFont val="Times New Roman"/>
        <family val="1"/>
        <charset val="204"/>
      </rPr>
      <t>11</t>
    </r>
    <r>
      <rPr>
        <sz val="9"/>
        <rFont val="Times New Roman"/>
        <family val="1"/>
        <charset val="204"/>
      </rPr>
      <t xml:space="preserve">  Разборка трубопроводов из водогазопроводных труб в зданиях и сооружениях на резьбе диаметром до 32 мм 10 м.
</t>
    </r>
    <r>
      <rPr>
        <b/>
        <sz val="9"/>
        <rFont val="Times New Roman"/>
        <family val="1"/>
        <charset val="204"/>
      </rPr>
      <t>12</t>
    </r>
    <r>
      <rPr>
        <sz val="9"/>
        <rFont val="Times New Roman"/>
        <family val="1"/>
        <charset val="204"/>
      </rPr>
      <t xml:space="preserve">  Прокладка трубопроводов отопления из стальных водогазопроводных неоцинкованных труб диаметром 20 мм 5 м.
</t>
    </r>
    <r>
      <rPr>
        <b/>
        <sz val="9"/>
        <rFont val="Times New Roman"/>
        <family val="1"/>
        <charset val="204"/>
      </rPr>
      <t>13</t>
    </r>
    <r>
      <rPr>
        <sz val="9"/>
        <rFont val="Times New Roman"/>
        <family val="1"/>
        <charset val="204"/>
      </rPr>
      <t xml:space="preserve"> Прокладка трубопроводов отопления из стальных водогазопроводных неоцинкованных труб диаметром 32 мм 5 м.
</t>
    </r>
    <r>
      <rPr>
        <b/>
        <sz val="9"/>
        <rFont val="Times New Roman"/>
        <family val="1"/>
        <charset val="204"/>
      </rPr>
      <t>14</t>
    </r>
    <r>
      <rPr>
        <sz val="9"/>
        <rFont val="Times New Roman"/>
        <family val="1"/>
        <charset val="204"/>
      </rPr>
      <t xml:space="preserve"> Прочистка и промывка радиаторов отопления весом до 80 кг внутри здания 20 шт.
</t>
    </r>
    <r>
      <rPr>
        <b/>
        <sz val="9"/>
        <rFont val="Times New Roman"/>
        <family val="1"/>
        <charset val="204"/>
      </rPr>
      <t>15</t>
    </r>
    <r>
      <rPr>
        <sz val="9"/>
        <rFont val="Times New Roman"/>
        <family val="1"/>
        <charset val="204"/>
      </rPr>
      <t xml:space="preserve"> Проверка на прогрев отопительных приборов с регулировкой 20 шт.
</t>
    </r>
    <r>
      <rPr>
        <b/>
        <sz val="9"/>
        <rFont val="Times New Roman"/>
        <family val="1"/>
        <charset val="204"/>
      </rPr>
      <t>16</t>
    </r>
    <r>
      <rPr>
        <sz val="9"/>
        <rFont val="Times New Roman"/>
        <family val="1"/>
        <charset val="204"/>
      </rPr>
      <t xml:space="preserve"> Гидравлическое испытание трубопроводов систем отопления, водопровода и горячего водоснабжения диаметром до 100 мм (ТЕПЛОВОЙ ВВОД) 232 м.
</t>
    </r>
    <r>
      <rPr>
        <b/>
        <sz val="9"/>
        <rFont val="Times New Roman"/>
        <family val="1"/>
        <charset val="204"/>
      </rPr>
      <t>17</t>
    </r>
    <r>
      <rPr>
        <sz val="9"/>
        <rFont val="Times New Roman"/>
        <family val="1"/>
        <charset val="204"/>
      </rPr>
      <t xml:space="preserve">Гидравлическое испытание трубопроводов систем отопления, водопровода и горячего водоснабжения диаметром до 50 мм 862 м.
</t>
    </r>
    <r>
      <rPr>
        <b/>
        <sz val="9"/>
        <rFont val="Times New Roman"/>
        <family val="1"/>
        <charset val="204"/>
      </rPr>
      <t>18</t>
    </r>
    <r>
      <rPr>
        <sz val="9"/>
        <rFont val="Times New Roman"/>
        <family val="1"/>
        <charset val="204"/>
      </rPr>
      <t xml:space="preserve"> Промывка системы отопления 8897 м3 х 10 раз 88970 м3 объема здания
</t>
    </r>
    <r>
      <rPr>
        <b/>
        <sz val="9"/>
        <rFont val="Times New Roman"/>
        <family val="1"/>
        <charset val="204"/>
      </rPr>
      <t>19</t>
    </r>
    <r>
      <rPr>
        <sz val="9"/>
        <rFont val="Times New Roman"/>
        <family val="1"/>
        <charset val="204"/>
      </rPr>
      <t xml:space="preserve"> Окраска масляными составами ранее окрашенных поверхностей стальных труб за 2 раза 5 м2.
</t>
    </r>
  </si>
  <si>
    <t>Обслуживание противопожарных средств</t>
  </si>
  <si>
    <r>
      <rPr>
        <b/>
        <sz val="11"/>
        <color indexed="8"/>
        <rFont val="Calibri"/>
        <family val="2"/>
        <charset val="204"/>
      </rPr>
      <t>обучение 2-х ответственных</t>
    </r>
    <r>
      <rPr>
        <sz val="11"/>
        <color indexed="8"/>
        <rFont val="Calibri"/>
        <family val="2"/>
        <charset val="204"/>
      </rPr>
      <t xml:space="preserve"> за эксплуатацию теплоприборов каждый год по подготовке к отоп.сезону 3000*2=6000,обуч по противопож.2*1800=3600,00рублей</t>
    </r>
  </si>
  <si>
    <r>
      <rPr>
        <b/>
        <sz val="11"/>
        <color indexed="8"/>
        <rFont val="Calibri"/>
        <family val="2"/>
        <charset val="204"/>
      </rPr>
      <t xml:space="preserve">услуга по обеспеч порядка КТС </t>
    </r>
    <r>
      <rPr>
        <sz val="11"/>
        <color indexed="8"/>
        <rFont val="Calibri"/>
        <family val="2"/>
        <charset val="204"/>
      </rPr>
      <t>два здания КТС 2244,77в мес *12=26937,24 в месяц+2244,77*4=8979,08.Итого 35916,32</t>
    </r>
  </si>
  <si>
    <t>Прочие расходы:</t>
  </si>
  <si>
    <t>Итого муниципальный бюджет 611,02</t>
  </si>
  <si>
    <t>Итого  областной бюджет 611,01</t>
  </si>
  <si>
    <r>
      <rPr>
        <b/>
        <sz val="10"/>
        <rFont val="Arial Cyr"/>
        <charset val="204"/>
      </rPr>
      <t>Закупка оборудования</t>
    </r>
    <r>
      <rPr>
        <sz val="10"/>
        <rFont val="Arial Cyr"/>
        <charset val="204"/>
      </rPr>
      <t xml:space="preserve"> в связи с капремонтом корпуса Педагогический,24, мебель 30000,0тр,учебно-метод оборуд и демонстрац оборуд 11700,0тр, Компьютерная техника с программным обеспечением 8600,0тр., оборуд общего назначения 7700,0тр, оборуд столовой 5300,0 тр 0боруд для доступ среды 3000,0тр =64400,00тр,</t>
    </r>
  </si>
  <si>
    <r>
      <rPr>
        <b/>
        <sz val="10"/>
        <color theme="1"/>
        <rFont val="Calibri"/>
        <family val="2"/>
        <charset val="204"/>
        <scheme val="minor"/>
      </rPr>
      <t>Подвоз обучающихся</t>
    </r>
    <r>
      <rPr>
        <sz val="10"/>
        <color theme="1"/>
        <rFont val="Calibri"/>
        <family val="2"/>
        <charset val="204"/>
        <scheme val="minor"/>
      </rPr>
      <t xml:space="preserve"> в связи с кап ремонтом корпуса</t>
    </r>
    <r>
      <rPr>
        <b/>
        <sz val="10"/>
        <color theme="1"/>
        <rFont val="Calibri"/>
        <family val="2"/>
        <charset val="204"/>
        <scheme val="minor"/>
      </rPr>
      <t xml:space="preserve"> За 5 месяцев 91 </t>
    </r>
    <r>
      <rPr>
        <sz val="10"/>
        <color theme="1"/>
        <rFont val="Calibri"/>
        <family val="2"/>
        <charset val="204"/>
        <scheme val="minor"/>
      </rPr>
      <t>рабочих дней по 8 рейсов по 2500р=.Всего 1820,0тр</t>
    </r>
  </si>
  <si>
    <r>
      <rPr>
        <b/>
        <sz val="10"/>
        <rFont val="Arial Cyr"/>
        <charset val="204"/>
      </rPr>
      <t>Льготн Питание</t>
    </r>
    <r>
      <rPr>
        <sz val="10"/>
        <rFont val="Arial Cyr"/>
        <charset val="204"/>
      </rPr>
      <t xml:space="preserve"> школьников Согл расчета: янв 106,1тр, фев 114,1тр, март 139,2тр, апр 129,5тр, май135,9тр, сент102,1тр, окт129,2тр,нояб 117,9тр, дек143,7тр.</t>
    </r>
    <r>
      <rPr>
        <b/>
        <sz val="10"/>
        <rFont val="Arial Cyr"/>
        <charset val="204"/>
      </rPr>
      <t xml:space="preserve"> Всего 1117,5тр   </t>
    </r>
    <r>
      <rPr>
        <sz val="10"/>
        <rFont val="Arial Cyr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</si>
  <si>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02 0702 0220100590 611 0</t>
    </r>
    <r>
      <rPr>
        <b/>
        <sz val="11"/>
        <color theme="1"/>
        <rFont val="Arial"/>
        <family val="2"/>
        <charset val="204"/>
      </rPr>
      <t>291</t>
    </r>
    <r>
      <rPr>
        <sz val="11"/>
        <color theme="1"/>
        <rFont val="Arial"/>
        <family val="2"/>
        <charset val="204"/>
      </rPr>
      <t xml:space="preserve"> 9031 </t>
    </r>
  </si>
  <si>
    <r>
      <t>02 0702 0220100590 611 0</t>
    </r>
    <r>
      <rPr>
        <b/>
        <sz val="11"/>
        <color theme="1"/>
        <rFont val="Arial"/>
        <family val="2"/>
        <charset val="204"/>
      </rPr>
      <t>291</t>
    </r>
    <r>
      <rPr>
        <sz val="11"/>
        <color theme="1"/>
        <rFont val="Arial"/>
        <family val="2"/>
        <charset val="204"/>
      </rPr>
      <t xml:space="preserve"> 9030</t>
    </r>
  </si>
  <si>
    <r>
      <t>02 0702 0220100590 611 0</t>
    </r>
    <r>
      <rPr>
        <b/>
        <sz val="11"/>
        <color theme="1"/>
        <rFont val="Arial"/>
        <family val="2"/>
        <charset val="204"/>
      </rPr>
      <t>291</t>
    </r>
    <r>
      <rPr>
        <sz val="11"/>
        <color theme="1"/>
        <rFont val="Arial"/>
        <family val="2"/>
        <charset val="204"/>
      </rPr>
      <t xml:space="preserve"> 0000 </t>
    </r>
  </si>
  <si>
    <t xml:space="preserve">02 0702 0220100590 611 0291 0000 </t>
  </si>
  <si>
    <t xml:space="preserve">02 0702 0220100590 611 0346 0000 </t>
  </si>
  <si>
    <t xml:space="preserve">02 0702 0220100590 611 0226 9029 </t>
  </si>
  <si>
    <t>02 0702 0220100590 611 0226 9028</t>
  </si>
  <si>
    <r>
      <t xml:space="preserve">02 0702 0220100590 611 0 </t>
    </r>
    <r>
      <rPr>
        <b/>
        <sz val="11"/>
        <color theme="1"/>
        <rFont val="Arial"/>
        <family val="2"/>
        <charset val="204"/>
      </rPr>
      <t>226</t>
    </r>
    <r>
      <rPr>
        <sz val="11"/>
        <color theme="1"/>
        <rFont val="Arial"/>
        <family val="2"/>
        <charset val="204"/>
      </rPr>
      <t xml:space="preserve"> 0000</t>
    </r>
  </si>
  <si>
    <r>
      <t xml:space="preserve">02 0702 0220100590611 0 </t>
    </r>
    <r>
      <rPr>
        <b/>
        <sz val="11"/>
        <color theme="1"/>
        <rFont val="Arial"/>
        <family val="2"/>
        <charset val="204"/>
      </rPr>
      <t>226</t>
    </r>
    <r>
      <rPr>
        <sz val="11"/>
        <color theme="1"/>
        <rFont val="Arial"/>
        <family val="2"/>
        <charset val="204"/>
      </rPr>
      <t xml:space="preserve"> 0000 </t>
    </r>
  </si>
  <si>
    <r>
      <t xml:space="preserve">02 0702 0220100590 611 0 </t>
    </r>
    <r>
      <rPr>
        <b/>
        <sz val="11"/>
        <color theme="1"/>
        <rFont val="Arial"/>
        <family val="2"/>
        <charset val="204"/>
      </rPr>
      <t>226</t>
    </r>
    <r>
      <rPr>
        <sz val="11"/>
        <color theme="1"/>
        <rFont val="Arial"/>
        <family val="2"/>
        <charset val="204"/>
      </rPr>
      <t xml:space="preserve"> 0000 </t>
    </r>
  </si>
  <si>
    <t>02 0702 0220100590 611 0 226 0000 в т.ч.</t>
  </si>
  <si>
    <t xml:space="preserve">02 0702 0220100590 611 0225 9029 </t>
  </si>
  <si>
    <t>02 0702 0220100590 611 0225 9028</t>
  </si>
  <si>
    <t xml:space="preserve">02 0702 0220100590 611 0225 9241 </t>
  </si>
  <si>
    <r>
      <t>02 0702 0220100590 611 0</t>
    </r>
    <r>
      <rPr>
        <b/>
        <sz val="11"/>
        <color theme="1"/>
        <rFont val="Arial"/>
        <family val="2"/>
        <charset val="204"/>
      </rPr>
      <t>225</t>
    </r>
    <r>
      <rPr>
        <sz val="11"/>
        <color theme="1"/>
        <rFont val="Arial"/>
        <family val="2"/>
        <charset val="204"/>
      </rPr>
      <t xml:space="preserve"> 0000 </t>
    </r>
  </si>
  <si>
    <r>
      <t>02 0702 0220100590 611 0</t>
    </r>
    <r>
      <rPr>
        <b/>
        <sz val="11"/>
        <color theme="1"/>
        <rFont val="Arial"/>
        <family val="2"/>
        <charset val="204"/>
      </rPr>
      <t>225</t>
    </r>
    <r>
      <rPr>
        <sz val="11"/>
        <color theme="1"/>
        <rFont val="Arial"/>
        <family val="2"/>
        <charset val="204"/>
      </rPr>
      <t xml:space="preserve"> 0000</t>
    </r>
  </si>
  <si>
    <r>
      <t>02 0702 0220100590611 0</t>
    </r>
    <r>
      <rPr>
        <b/>
        <sz val="11"/>
        <color theme="1"/>
        <rFont val="Arial"/>
        <family val="2"/>
        <charset val="204"/>
      </rPr>
      <t>225</t>
    </r>
    <r>
      <rPr>
        <sz val="11"/>
        <color theme="1"/>
        <rFont val="Arial"/>
        <family val="2"/>
        <charset val="204"/>
      </rPr>
      <t xml:space="preserve"> 0000 </t>
    </r>
  </si>
  <si>
    <r>
      <t xml:space="preserve">02 0702 0220100590 611 </t>
    </r>
    <r>
      <rPr>
        <b/>
        <sz val="11"/>
        <color theme="1"/>
        <rFont val="Arial"/>
        <family val="2"/>
        <charset val="204"/>
      </rPr>
      <t>0225</t>
    </r>
    <r>
      <rPr>
        <sz val="11"/>
        <color theme="1"/>
        <rFont val="Arial"/>
        <family val="2"/>
        <charset val="204"/>
      </rPr>
      <t xml:space="preserve"> 0000 </t>
    </r>
  </si>
  <si>
    <t>02 0702 0220100590 611 0225 0000 , в т.ч.</t>
  </si>
  <si>
    <t>02 0702 0220100590 611 0223 0000, в т.ч.</t>
  </si>
  <si>
    <t xml:space="preserve">02 0702 0220100590 611 0213 0000 </t>
  </si>
  <si>
    <t>02 0702 0220100590 611 0266 0000</t>
  </si>
  <si>
    <t xml:space="preserve">02 0702 0220100590 611 0211 0000 </t>
  </si>
  <si>
    <t xml:space="preserve">03 0000000000000000 211 </t>
  </si>
  <si>
    <t>03 0000000000000000 213</t>
  </si>
  <si>
    <t xml:space="preserve">разработка паспорта бытовых отходов треб 89 -ФЗ от 24.06.1998г. </t>
  </si>
  <si>
    <r>
      <t xml:space="preserve">02 0702 0220100590 </t>
    </r>
    <r>
      <rPr>
        <b/>
        <sz val="12"/>
        <color theme="1"/>
        <rFont val="Arial"/>
        <family val="2"/>
        <charset val="204"/>
      </rPr>
      <t>612</t>
    </r>
    <r>
      <rPr>
        <sz val="11"/>
        <color theme="1"/>
        <rFont val="Arial"/>
        <family val="2"/>
        <charset val="204"/>
      </rPr>
      <t xml:space="preserve"> 0222 9956</t>
    </r>
  </si>
  <si>
    <r>
      <t xml:space="preserve">02 0702 0220100590 </t>
    </r>
    <r>
      <rPr>
        <b/>
        <sz val="12"/>
        <color theme="1"/>
        <rFont val="Arial"/>
        <family val="2"/>
        <charset val="204"/>
      </rPr>
      <t xml:space="preserve">612 </t>
    </r>
    <r>
      <rPr>
        <sz val="11"/>
        <color theme="1"/>
        <rFont val="Arial"/>
        <family val="2"/>
        <charset val="204"/>
      </rPr>
      <t xml:space="preserve">0310 9311 </t>
    </r>
  </si>
  <si>
    <r>
      <t xml:space="preserve">02 0702 0220100590 </t>
    </r>
    <r>
      <rPr>
        <b/>
        <sz val="12"/>
        <color theme="1"/>
        <rFont val="Arial"/>
        <family val="2"/>
        <charset val="204"/>
      </rPr>
      <t>612</t>
    </r>
    <r>
      <rPr>
        <sz val="11"/>
        <color theme="1"/>
        <rFont val="Arial"/>
        <family val="2"/>
        <charset val="204"/>
      </rPr>
      <t xml:space="preserve"> 0226 9963</t>
    </r>
  </si>
  <si>
    <t>03 000000000000000 0211</t>
  </si>
  <si>
    <t>03 000000000000000 0266</t>
  </si>
  <si>
    <t>03 000000000000000 0213</t>
  </si>
  <si>
    <t>03 000000000000000 0310</t>
  </si>
  <si>
    <t>Уполномоченное лицо</t>
  </si>
  <si>
    <t>органа Администрации г. Ростова-на-Дону, осуществляющего       Начальник Управления образования</t>
  </si>
  <si>
    <t>функции и полномочия учредителя                                                       города Ростова-на-Дону                          __________       В.А. Чернышова</t>
  </si>
  <si>
    <t xml:space="preserve">                                                                                                                                                         (наименование должности)                                                (подпись)               (расшифровка подписи)</t>
  </si>
  <si>
    <t xml:space="preserve">НА 2019, 2020, 2021 годы </t>
  </si>
  <si>
    <t>по состоянию     на    01.01.2019 г.</t>
  </si>
  <si>
    <t>"_______"  декабря</t>
  </si>
  <si>
    <t>"_______"  декабря   2018г.</t>
  </si>
  <si>
    <t>2018г.</t>
  </si>
  <si>
    <t>01 0702 0220172030 611 0226 0000, в т.ч.</t>
  </si>
  <si>
    <t>03 000000000000000 291</t>
  </si>
  <si>
    <t>03 000000000000000 0291</t>
  </si>
  <si>
    <t xml:space="preserve">2.1. Балансовая стоимость недвижимого муниципального имущества на 29.12.2018 (стоимость имущества, закрепленного собственником имущества за учреждением на праве оперативного управления; приобретенного учреждением  за счет выделенных собственником имущества учреждения средств) </t>
  </si>
  <si>
    <t xml:space="preserve">2.2. Балансовая стоимость недвижимого имущества  на 29.12.2018  (стоимость имущества приобретенного учреждением за счет доходов, полученных от иной приносящей доход деятельности) </t>
  </si>
  <si>
    <t>2.3. Балансовая стоимость движимого муниципального имущества на 29.12.2018</t>
  </si>
  <si>
    <t>2.4. Балансовая стоимость особо ценного движимого муниципального имущества  на 29.12.2018</t>
  </si>
  <si>
    <t>2.5. Балансовая стоимость имущества, приобретенного муниципальным бюджетным (автономным) учреждением за счет доходов, полученных от платной и иной приносящей доход деятельности  на 29.12.2018</t>
  </si>
  <si>
    <t>2.6. Остаточная стоимость недвижимого муниципального имущества   на 29.12.2018</t>
  </si>
  <si>
    <t>2.7. Остаточная стоимость особо ценного движимого имущества  на 29.12.2018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</si>
</sst>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66">
    <font>
      <sz val="11"/>
      <color theme="1"/>
      <name val="Calibri"/>
      <family val="2"/>
      <charset val="204"/>
      <scheme val="minor"/>
    </font>
    <font>
      <sz val="12"/>
      <color indexed="10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1"/>
      <color indexed="8"/>
      <name val="Arial"/>
      <family val="2"/>
      <charset val="1"/>
    </font>
    <font>
      <sz val="11"/>
      <name val="Arial"/>
      <family val="2"/>
      <charset val="1"/>
    </font>
    <font>
      <b/>
      <sz val="12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u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indexed="8"/>
      <name val="Arial"/>
      <family val="2"/>
      <charset val="204"/>
    </font>
    <font>
      <sz val="11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2"/>
      <name val="Arial"/>
      <family val="2"/>
      <charset val="204"/>
    </font>
    <font>
      <b/>
      <sz val="11"/>
      <name val="Arial"/>
      <family val="2"/>
      <charset val="204"/>
    </font>
    <font>
      <sz val="12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0"/>
      <color indexed="8"/>
      <name val="Calibri"/>
      <family val="2"/>
      <charset val="204"/>
    </font>
    <font>
      <b/>
      <sz val="11"/>
      <color theme="1"/>
      <name val="Arial"/>
      <family val="2"/>
      <charset val="204"/>
    </font>
    <font>
      <b/>
      <sz val="10"/>
      <name val="Arial Cyr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11"/>
      <name val="Times New Roman"/>
      <family val="1"/>
      <charset val="204"/>
    </font>
    <font>
      <b/>
      <sz val="12"/>
      <color theme="1"/>
      <name val="Arial"/>
      <family val="2"/>
      <charset val="204"/>
    </font>
    <font>
      <b/>
      <sz val="12"/>
      <color indexed="8"/>
      <name val="Calibri"/>
      <family val="2"/>
      <charset val="204"/>
    </font>
    <font>
      <sz val="14"/>
      <color theme="1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43" fontId="24" fillId="0" borderId="0" applyFont="0" applyFill="0" applyBorder="0" applyAlignment="0" applyProtection="0"/>
    <xf numFmtId="0" fontId="30" fillId="0" borderId="0"/>
  </cellStyleXfs>
  <cellXfs count="651">
    <xf numFmtId="0" fontId="0" fillId="0" borderId="0" xfId="0"/>
    <xf numFmtId="0" fontId="7" fillId="0" borderId="0" xfId="0" applyFont="1" applyAlignment="1" applyProtection="1">
      <alignment wrapText="1"/>
      <protection locked="0"/>
    </xf>
    <xf numFmtId="0" fontId="7" fillId="0" borderId="1" xfId="0" applyFont="1" applyBorder="1" applyAlignment="1" applyProtection="1">
      <alignment wrapText="1"/>
      <protection locked="0"/>
    </xf>
    <xf numFmtId="49" fontId="7" fillId="0" borderId="1" xfId="0" applyNumberFormat="1" applyFont="1" applyBorder="1" applyAlignment="1" applyProtection="1">
      <alignment wrapText="1"/>
      <protection locked="0"/>
    </xf>
    <xf numFmtId="49" fontId="7" fillId="3" borderId="1" xfId="0" applyNumberFormat="1" applyFont="1" applyFill="1" applyBorder="1" applyAlignment="1" applyProtection="1">
      <alignment wrapText="1"/>
      <protection locked="0"/>
    </xf>
    <xf numFmtId="49" fontId="7" fillId="0" borderId="1" xfId="0" applyNumberFormat="1" applyFont="1" applyBorder="1" applyAlignment="1" applyProtection="1">
      <alignment horizontal="center" vertical="center" wrapText="1"/>
      <protection locked="0"/>
    </xf>
    <xf numFmtId="49" fontId="7" fillId="0" borderId="0" xfId="0" applyNumberFormat="1" applyFont="1" applyAlignment="1" applyProtection="1">
      <alignment horizontal="center" wrapText="1"/>
      <protection locked="0"/>
    </xf>
    <xf numFmtId="0" fontId="7" fillId="0" borderId="0" xfId="0" applyFont="1" applyBorder="1" applyAlignment="1" applyProtection="1">
      <alignment wrapText="1"/>
      <protection locked="0"/>
    </xf>
    <xf numFmtId="49" fontId="7" fillId="0" borderId="0" xfId="0" applyNumberFormat="1" applyFont="1" applyBorder="1" applyAlignment="1" applyProtection="1">
      <alignment wrapText="1"/>
      <protection locked="0"/>
    </xf>
    <xf numFmtId="49" fontId="7" fillId="0" borderId="0" xfId="0" applyNumberFormat="1" applyFont="1" applyAlignment="1" applyProtection="1">
      <alignment wrapText="1"/>
      <protection locked="0"/>
    </xf>
    <xf numFmtId="3" fontId="7" fillId="0" borderId="0" xfId="0" applyNumberFormat="1" applyFont="1" applyAlignment="1" applyProtection="1">
      <alignment wrapText="1"/>
      <protection locked="0"/>
    </xf>
    <xf numFmtId="3" fontId="8" fillId="0" borderId="4" xfId="0" applyNumberFormat="1" applyFont="1" applyBorder="1" applyAlignment="1" applyProtection="1">
      <alignment wrapText="1"/>
      <protection locked="0"/>
    </xf>
    <xf numFmtId="3" fontId="7" fillId="0" borderId="0" xfId="0" applyNumberFormat="1" applyFont="1" applyAlignment="1" applyProtection="1">
      <alignment horizontal="right" wrapText="1"/>
      <protection locked="0"/>
    </xf>
    <xf numFmtId="3" fontId="7" fillId="0" borderId="1" xfId="0" applyNumberFormat="1" applyFont="1" applyBorder="1" applyAlignment="1" applyProtection="1">
      <alignment vertical="top" wrapText="1"/>
      <protection locked="0"/>
    </xf>
    <xf numFmtId="3" fontId="7" fillId="0" borderId="1" xfId="0" applyNumberFormat="1" applyFont="1" applyBorder="1" applyAlignment="1" applyProtection="1">
      <alignment horizontal="justify" vertical="top" wrapText="1"/>
      <protection locked="0"/>
    </xf>
    <xf numFmtId="3" fontId="7" fillId="0" borderId="1" xfId="0" applyNumberFormat="1" applyFont="1" applyBorder="1" applyAlignment="1" applyProtection="1">
      <alignment wrapText="1"/>
      <protection locked="0"/>
    </xf>
    <xf numFmtId="3" fontId="7" fillId="0" borderId="0" xfId="0" applyNumberFormat="1" applyFont="1" applyBorder="1" applyAlignment="1" applyProtection="1">
      <alignment wrapText="1"/>
      <protection locked="0"/>
    </xf>
    <xf numFmtId="3" fontId="7" fillId="0" borderId="3" xfId="0" applyNumberFormat="1" applyFont="1" applyBorder="1" applyAlignment="1" applyProtection="1">
      <alignment wrapText="1"/>
      <protection locked="0"/>
    </xf>
    <xf numFmtId="0" fontId="11" fillId="0" borderId="0" xfId="0" applyFont="1" applyAlignment="1" applyProtection="1">
      <alignment wrapText="1"/>
      <protection locked="0"/>
    </xf>
    <xf numFmtId="0" fontId="11" fillId="0" borderId="0" xfId="0" applyFont="1" applyAlignment="1" applyProtection="1">
      <alignment horizontal="left" wrapText="1"/>
      <protection locked="0"/>
    </xf>
    <xf numFmtId="0" fontId="12" fillId="0" borderId="0" xfId="0" applyFont="1" applyAlignment="1" applyProtection="1">
      <alignment horizontal="center" wrapText="1"/>
      <protection locked="0"/>
    </xf>
    <xf numFmtId="49" fontId="15" fillId="0" borderId="1" xfId="0" applyNumberFormat="1" applyFont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49" fontId="13" fillId="2" borderId="1" xfId="0" applyNumberFormat="1" applyFont="1" applyFill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7" fillId="0" borderId="1" xfId="0" applyFont="1" applyBorder="1" applyAlignment="1">
      <alignment horizontal="center" vertical="top" wrapText="1"/>
    </xf>
    <xf numFmtId="0" fontId="18" fillId="0" borderId="0" xfId="0" applyFont="1" applyAlignment="1"/>
    <xf numFmtId="0" fontId="7" fillId="0" borderId="0" xfId="0" applyFont="1" applyAlignment="1"/>
    <xf numFmtId="49" fontId="7" fillId="0" borderId="1" xfId="0" applyNumberFormat="1" applyFont="1" applyBorder="1" applyAlignment="1">
      <alignment horizontal="center" vertical="top" wrapText="1"/>
    </xf>
    <xf numFmtId="49" fontId="15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 applyProtection="1">
      <alignment horizontal="center" wrapText="1"/>
      <protection locked="0"/>
    </xf>
    <xf numFmtId="0" fontId="11" fillId="0" borderId="0" xfId="0" applyFont="1" applyAlignment="1" applyProtection="1">
      <alignment horizontal="center" wrapText="1"/>
      <protection locked="0"/>
    </xf>
    <xf numFmtId="49" fontId="7" fillId="0" borderId="0" xfId="0" applyNumberFormat="1" applyFont="1" applyBorder="1" applyAlignment="1" applyProtection="1">
      <alignment horizontal="center" wrapText="1"/>
      <protection locked="0"/>
    </xf>
    <xf numFmtId="3" fontId="7" fillId="0" borderId="0" xfId="0" applyNumberFormat="1" applyFont="1" applyAlignment="1" applyProtection="1">
      <alignment horizontal="center" wrapText="1"/>
      <protection locked="0"/>
    </xf>
    <xf numFmtId="49" fontId="7" fillId="0" borderId="3" xfId="0" applyNumberFormat="1" applyFont="1" applyBorder="1" applyAlignment="1" applyProtection="1">
      <alignment horizontal="center" wrapText="1"/>
      <protection locked="0"/>
    </xf>
    <xf numFmtId="49" fontId="13" fillId="0" borderId="1" xfId="0" applyNumberFormat="1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 applyProtection="1">
      <alignment wrapText="1"/>
      <protection locked="0"/>
    </xf>
    <xf numFmtId="0" fontId="8" fillId="0" borderId="0" xfId="0" applyFont="1" applyAlignment="1" applyProtection="1">
      <alignment wrapText="1"/>
      <protection locked="0"/>
    </xf>
    <xf numFmtId="0" fontId="11" fillId="0" borderId="0" xfId="0" applyFont="1" applyBorder="1" applyAlignment="1" applyProtection="1">
      <alignment horizontal="left" wrapText="1"/>
      <protection locked="0"/>
    </xf>
    <xf numFmtId="4" fontId="7" fillId="0" borderId="0" xfId="0" applyNumberFormat="1" applyFont="1" applyBorder="1" applyAlignment="1" applyProtection="1">
      <alignment wrapText="1"/>
      <protection locked="0"/>
    </xf>
    <xf numFmtId="0" fontId="8" fillId="0" borderId="0" xfId="0" applyFont="1" applyBorder="1" applyAlignment="1" applyProtection="1">
      <alignment wrapText="1"/>
      <protection locked="0"/>
    </xf>
    <xf numFmtId="49" fontId="7" fillId="2" borderId="1" xfId="0" applyNumberFormat="1" applyFont="1" applyFill="1" applyBorder="1" applyAlignment="1" applyProtection="1">
      <alignment wrapText="1"/>
      <protection locked="0"/>
    </xf>
    <xf numFmtId="0" fontId="7" fillId="0" borderId="7" xfId="0" applyFont="1" applyBorder="1" applyAlignment="1" applyProtection="1">
      <alignment horizontal="center" wrapText="1"/>
      <protection locked="0"/>
    </xf>
    <xf numFmtId="0" fontId="9" fillId="0" borderId="7" xfId="0" applyFont="1" applyBorder="1" applyAlignment="1" applyProtection="1">
      <alignment horizontal="center" wrapText="1"/>
      <protection locked="0"/>
    </xf>
    <xf numFmtId="3" fontId="7" fillId="0" borderId="0" xfId="0" applyNumberFormat="1" applyFont="1" applyBorder="1" applyAlignment="1" applyProtection="1">
      <alignment horizontal="center" wrapText="1"/>
      <protection locked="0"/>
    </xf>
    <xf numFmtId="49" fontId="7" fillId="0" borderId="0" xfId="0" applyNumberFormat="1" applyFont="1" applyBorder="1" applyAlignment="1" applyProtection="1">
      <alignment horizontal="center" wrapText="1"/>
      <protection locked="0"/>
    </xf>
    <xf numFmtId="49" fontId="7" fillId="0" borderId="3" xfId="0" applyNumberFormat="1" applyFont="1" applyBorder="1" applyAlignment="1" applyProtection="1">
      <alignment horizontal="center" wrapText="1"/>
      <protection locked="0"/>
    </xf>
    <xf numFmtId="0" fontId="7" fillId="0" borderId="7" xfId="0" applyFont="1" applyBorder="1" applyAlignment="1" applyProtection="1">
      <alignment horizontal="right" wrapText="1"/>
      <protection locked="0"/>
    </xf>
    <xf numFmtId="0" fontId="8" fillId="0" borderId="0" xfId="0" applyFont="1" applyAlignment="1" applyProtection="1">
      <alignment horizontal="center" wrapText="1"/>
      <protection locked="0"/>
    </xf>
    <xf numFmtId="3" fontId="7" fillId="0" borderId="0" xfId="0" applyNumberFormat="1" applyFont="1" applyBorder="1" applyAlignment="1" applyProtection="1">
      <alignment vertical="center" wrapText="1"/>
      <protection locked="0"/>
    </xf>
    <xf numFmtId="0" fontId="12" fillId="0" borderId="0" xfId="0" applyFont="1" applyBorder="1" applyAlignment="1" applyProtection="1">
      <alignment horizontal="center" wrapText="1"/>
      <protection locked="0"/>
    </xf>
    <xf numFmtId="49" fontId="7" fillId="0" borderId="1" xfId="0" applyNumberFormat="1" applyFont="1" applyBorder="1" applyAlignment="1" applyProtection="1">
      <alignment horizontal="center" wrapText="1"/>
      <protection locked="0"/>
    </xf>
    <xf numFmtId="0" fontId="7" fillId="0" borderId="7" xfId="0" applyFont="1" applyBorder="1" applyAlignment="1" applyProtection="1">
      <alignment horizontal="center" wrapText="1"/>
      <protection locked="0"/>
    </xf>
    <xf numFmtId="4" fontId="7" fillId="0" borderId="0" xfId="0" applyNumberFormat="1" applyFont="1" applyBorder="1" applyAlignment="1" applyProtection="1">
      <alignment horizontal="center" wrapText="1"/>
      <protection locked="0"/>
    </xf>
    <xf numFmtId="3" fontId="7" fillId="0" borderId="0" xfId="0" applyNumberFormat="1" applyFont="1" applyBorder="1" applyAlignment="1" applyProtection="1">
      <alignment horizontal="right" wrapText="1"/>
      <protection locked="0"/>
    </xf>
    <xf numFmtId="0" fontId="7" fillId="0" borderId="0" xfId="0" applyFont="1" applyBorder="1" applyAlignment="1" applyProtection="1">
      <alignment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3" fontId="7" fillId="0" borderId="0" xfId="0" applyNumberFormat="1" applyFont="1" applyAlignment="1" applyProtection="1">
      <alignment horizontal="right" wrapText="1"/>
      <protection locked="0"/>
    </xf>
    <xf numFmtId="3" fontId="7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wrapText="1"/>
      <protection locked="0"/>
    </xf>
    <xf numFmtId="0" fontId="7" fillId="2" borderId="0" xfId="0" applyFont="1" applyFill="1" applyBorder="1" applyAlignment="1" applyProtection="1">
      <alignment wrapText="1"/>
      <protection locked="0"/>
    </xf>
    <xf numFmtId="0" fontId="12" fillId="2" borderId="0" xfId="0" applyFont="1" applyFill="1" applyBorder="1" applyAlignment="1" applyProtection="1">
      <alignment horizontal="left" wrapText="1"/>
      <protection locked="0"/>
    </xf>
    <xf numFmtId="49" fontId="7" fillId="2" borderId="0" xfId="0" applyNumberFormat="1" applyFont="1" applyFill="1" applyBorder="1" applyAlignment="1" applyProtection="1">
      <alignment wrapText="1"/>
      <protection locked="0"/>
    </xf>
    <xf numFmtId="49" fontId="8" fillId="2" borderId="0" xfId="0" applyNumberFormat="1" applyFont="1" applyFill="1" applyBorder="1" applyAlignment="1" applyProtection="1">
      <alignment horizontal="center" wrapText="1"/>
      <protection locked="0"/>
    </xf>
    <xf numFmtId="4" fontId="8" fillId="2" borderId="0" xfId="0" applyNumberFormat="1" applyFont="1" applyFill="1" applyBorder="1" applyAlignment="1" applyProtection="1">
      <alignment wrapText="1"/>
      <protection locked="0"/>
    </xf>
    <xf numFmtId="49" fontId="8" fillId="2" borderId="0" xfId="0" applyNumberFormat="1" applyFont="1" applyFill="1" applyBorder="1" applyAlignment="1" applyProtection="1">
      <alignment wrapText="1"/>
      <protection locked="0"/>
    </xf>
    <xf numFmtId="0" fontId="8" fillId="2" borderId="0" xfId="0" applyFont="1" applyFill="1" applyBorder="1" applyAlignment="1" applyProtection="1">
      <alignment wrapText="1"/>
      <protection locked="0"/>
    </xf>
    <xf numFmtId="4" fontId="0" fillId="0" borderId="0" xfId="0" applyNumberFormat="1"/>
    <xf numFmtId="49" fontId="0" fillId="0" borderId="0" xfId="0" applyNumberFormat="1" applyAlignment="1">
      <alignment wrapText="1"/>
    </xf>
    <xf numFmtId="3" fontId="7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3" fontId="7" fillId="0" borderId="0" xfId="0" applyNumberFormat="1" applyFont="1" applyAlignment="1" applyProtection="1">
      <alignment horizontal="right" wrapText="1"/>
      <protection locked="0"/>
    </xf>
    <xf numFmtId="3" fontId="7" fillId="0" borderId="15" xfId="0" applyNumberFormat="1" applyFont="1" applyBorder="1" applyAlignment="1" applyProtection="1">
      <alignment horizontal="right" wrapText="1"/>
      <protection locked="0"/>
    </xf>
    <xf numFmtId="0" fontId="12" fillId="0" borderId="0" xfId="0" applyFont="1" applyBorder="1" applyAlignment="1" applyProtection="1">
      <alignment horizontal="center" wrapText="1"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7" fillId="0" borderId="1" xfId="0" applyFont="1" applyBorder="1" applyAlignment="1" applyProtection="1">
      <alignment horizont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3" fontId="7" fillId="0" borderId="1" xfId="0" applyNumberFormat="1" applyFont="1" applyBorder="1" applyAlignment="1" applyProtection="1">
      <alignment horizontal="center" vertical="center" wrapText="1"/>
      <protection locked="0"/>
    </xf>
    <xf numFmtId="49" fontId="7" fillId="0" borderId="0" xfId="0" applyNumberFormat="1" applyFont="1" applyBorder="1" applyAlignment="1" applyProtection="1">
      <alignment horizontal="center" wrapText="1"/>
      <protection locked="0"/>
    </xf>
    <xf numFmtId="3" fontId="7" fillId="2" borderId="0" xfId="0" applyNumberFormat="1" applyFont="1" applyFill="1" applyBorder="1" applyAlignment="1" applyProtection="1">
      <alignment vertical="center" wrapText="1"/>
      <protection locked="0"/>
    </xf>
    <xf numFmtId="4" fontId="7" fillId="2" borderId="0" xfId="0" applyNumberFormat="1" applyFont="1" applyFill="1" applyBorder="1" applyAlignment="1" applyProtection="1">
      <alignment wrapText="1"/>
      <protection locked="0"/>
    </xf>
    <xf numFmtId="3" fontId="7" fillId="0" borderId="0" xfId="0" applyNumberFormat="1" applyFont="1" applyAlignment="1" applyProtection="1">
      <alignment horizontal="right" wrapText="1"/>
      <protection locked="0"/>
    </xf>
    <xf numFmtId="3" fontId="7" fillId="0" borderId="0" xfId="0" applyNumberFormat="1" applyFont="1" applyBorder="1" applyAlignment="1" applyProtection="1">
      <alignment horizontal="right" wrapText="1"/>
      <protection locked="0"/>
    </xf>
    <xf numFmtId="3" fontId="7" fillId="0" borderId="0" xfId="0" applyNumberFormat="1" applyFont="1" applyBorder="1" applyAlignment="1" applyProtection="1">
      <alignment horizontal="center" wrapText="1"/>
      <protection locked="0"/>
    </xf>
    <xf numFmtId="49" fontId="7" fillId="0" borderId="3" xfId="0" applyNumberFormat="1" applyFont="1" applyBorder="1" applyAlignment="1" applyProtection="1">
      <alignment horizontal="center" wrapText="1"/>
      <protection locked="0"/>
    </xf>
    <xf numFmtId="0" fontId="7" fillId="0" borderId="7" xfId="0" applyFont="1" applyBorder="1" applyAlignment="1" applyProtection="1">
      <alignment horizontal="center" wrapText="1"/>
      <protection locked="0"/>
    </xf>
    <xf numFmtId="0" fontId="0" fillId="0" borderId="0" xfId="0"/>
    <xf numFmtId="0" fontId="8" fillId="0" borderId="1" xfId="0" applyFont="1" applyBorder="1" applyAlignment="1">
      <alignment horizontal="center" vertical="top" wrapText="1"/>
    </xf>
    <xf numFmtId="0" fontId="7" fillId="0" borderId="0" xfId="0" applyFont="1" applyAlignment="1" applyProtection="1">
      <alignment horizontal="left"/>
      <protection locked="0"/>
    </xf>
    <xf numFmtId="0" fontId="7" fillId="0" borderId="0" xfId="0" applyNumberFormat="1" applyFont="1" applyAlignment="1" applyProtection="1">
      <alignment horizontal="left"/>
      <protection locked="0"/>
    </xf>
    <xf numFmtId="49" fontId="7" fillId="0" borderId="1" xfId="0" applyNumberFormat="1" applyFont="1" applyBorder="1" applyAlignment="1" applyProtection="1">
      <alignment vertical="top" wrapText="1"/>
      <protection locked="0"/>
    </xf>
    <xf numFmtId="2" fontId="7" fillId="0" borderId="7" xfId="0" applyNumberFormat="1" applyFont="1" applyBorder="1" applyAlignment="1" applyProtection="1">
      <alignment horizontal="center" wrapText="1"/>
      <protection locked="0"/>
    </xf>
    <xf numFmtId="2" fontId="7" fillId="0" borderId="1" xfId="0" applyNumberFormat="1" applyFont="1" applyBorder="1" applyAlignment="1" applyProtection="1">
      <alignment wrapText="1"/>
      <protection locked="0"/>
    </xf>
    <xf numFmtId="2" fontId="27" fillId="2" borderId="1" xfId="0" applyNumberFormat="1" applyFont="1" applyFill="1" applyBorder="1" applyAlignment="1">
      <alignment vertical="center" wrapText="1"/>
    </xf>
    <xf numFmtId="49" fontId="15" fillId="3" borderId="1" xfId="0" applyNumberFormat="1" applyFont="1" applyFill="1" applyBorder="1" applyAlignment="1" applyProtection="1">
      <alignment wrapText="1"/>
      <protection locked="0"/>
    </xf>
    <xf numFmtId="49" fontId="13" fillId="0" borderId="1" xfId="0" applyNumberFormat="1" applyFont="1" applyBorder="1" applyAlignment="1" applyProtection="1">
      <alignment wrapText="1"/>
      <protection locked="0"/>
    </xf>
    <xf numFmtId="4" fontId="15" fillId="5" borderId="1" xfId="0" applyNumberFormat="1" applyFont="1" applyFill="1" applyBorder="1" applyAlignment="1" applyProtection="1">
      <alignment wrapText="1"/>
      <protection locked="0"/>
    </xf>
    <xf numFmtId="49" fontId="7" fillId="0" borderId="3" xfId="0" applyNumberFormat="1" applyFont="1" applyBorder="1" applyAlignment="1" applyProtection="1">
      <protection locked="0"/>
    </xf>
    <xf numFmtId="49" fontId="5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 applyProtection="1">
      <alignment wrapText="1"/>
      <protection locked="0"/>
    </xf>
    <xf numFmtId="0" fontId="7" fillId="0" borderId="1" xfId="0" applyFont="1" applyBorder="1" applyAlignment="1" applyProtection="1">
      <alignment horizontal="center" wrapText="1"/>
      <protection locked="0"/>
    </xf>
    <xf numFmtId="0" fontId="7" fillId="0" borderId="0" xfId="0" applyFont="1" applyBorder="1" applyAlignment="1" applyProtection="1">
      <alignment horizontal="center" wrapText="1"/>
      <protection locked="0"/>
    </xf>
    <xf numFmtId="0" fontId="7" fillId="0" borderId="13" xfId="0" applyFont="1" applyBorder="1" applyAlignment="1" applyProtection="1">
      <alignment horizontal="center" wrapText="1"/>
      <protection locked="0"/>
    </xf>
    <xf numFmtId="0" fontId="7" fillId="0" borderId="9" xfId="0" applyFont="1" applyBorder="1" applyAlignment="1" applyProtection="1">
      <alignment wrapText="1"/>
      <protection locked="0"/>
    </xf>
    <xf numFmtId="3" fontId="7" fillId="0" borderId="9" xfId="0" applyNumberFormat="1" applyFont="1" applyBorder="1" applyAlignment="1" applyProtection="1">
      <alignment wrapText="1"/>
      <protection locked="0"/>
    </xf>
    <xf numFmtId="0" fontId="7" fillId="0" borderId="0" xfId="0" applyFont="1" applyBorder="1" applyAlignment="1" applyProtection="1">
      <alignment horizontal="left" wrapText="1"/>
      <protection locked="0"/>
    </xf>
    <xf numFmtId="0" fontId="0" fillId="0" borderId="0" xfId="0"/>
    <xf numFmtId="0" fontId="33" fillId="0" borderId="0" xfId="0" applyFont="1" applyBorder="1" applyAlignment="1">
      <alignment horizontal="left" wrapText="1"/>
    </xf>
    <xf numFmtId="49" fontId="4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horizontal="center" wrapText="1"/>
    </xf>
    <xf numFmtId="0" fontId="13" fillId="0" borderId="0" xfId="0" applyFont="1" applyBorder="1" applyAlignment="1">
      <alignment wrapText="1"/>
    </xf>
    <xf numFmtId="0" fontId="13" fillId="0" borderId="0" xfId="0" applyFont="1" applyBorder="1" applyAlignment="1">
      <alignment horizontal="center" wrapText="1"/>
    </xf>
    <xf numFmtId="49" fontId="4" fillId="0" borderId="3" xfId="0" applyNumberFormat="1" applyFont="1" applyBorder="1" applyAlignment="1">
      <alignment horizontal="center" wrapText="1"/>
    </xf>
    <xf numFmtId="49" fontId="13" fillId="0" borderId="0" xfId="0" applyNumberFormat="1" applyFont="1" applyAlignment="1" applyProtection="1">
      <alignment horizontal="center" wrapText="1"/>
      <protection locked="0"/>
    </xf>
    <xf numFmtId="49" fontId="13" fillId="0" borderId="3" xfId="0" applyNumberFormat="1" applyFont="1" applyBorder="1" applyAlignment="1" applyProtection="1">
      <alignment horizontal="center" wrapText="1"/>
      <protection locked="0"/>
    </xf>
    <xf numFmtId="49" fontId="13" fillId="0" borderId="0" xfId="0" applyNumberFormat="1" applyFont="1" applyBorder="1" applyAlignment="1" applyProtection="1">
      <alignment horizontal="center" wrapText="1"/>
      <protection locked="0"/>
    </xf>
    <xf numFmtId="0" fontId="13" fillId="0" borderId="0" xfId="0" applyFont="1" applyBorder="1" applyAlignment="1" applyProtection="1">
      <alignment wrapText="1"/>
      <protection locked="0"/>
    </xf>
    <xf numFmtId="0" fontId="13" fillId="0" borderId="0" xfId="0" applyFont="1" applyAlignment="1" applyProtection="1">
      <alignment horizontal="left" wrapText="1"/>
      <protection locked="0"/>
    </xf>
    <xf numFmtId="0" fontId="15" fillId="0" borderId="0" xfId="0" applyFont="1" applyAlignment="1" applyProtection="1">
      <alignment horizontal="center" wrapText="1"/>
      <protection locked="0"/>
    </xf>
    <xf numFmtId="49" fontId="13" fillId="0" borderId="2" xfId="0" applyNumberFormat="1" applyFont="1" applyBorder="1" applyAlignment="1" applyProtection="1">
      <alignment horizontal="center" wrapText="1"/>
      <protection locked="0"/>
    </xf>
    <xf numFmtId="0" fontId="13" fillId="0" borderId="0" xfId="0" applyFont="1" applyAlignment="1" applyProtection="1">
      <alignment wrapText="1"/>
      <protection locked="0"/>
    </xf>
    <xf numFmtId="49" fontId="13" fillId="0" borderId="0" xfId="0" applyNumberFormat="1" applyFont="1" applyBorder="1" applyAlignment="1" applyProtection="1">
      <alignment wrapText="1"/>
      <protection locked="0"/>
    </xf>
    <xf numFmtId="0" fontId="13" fillId="0" borderId="3" xfId="0" applyFont="1" applyBorder="1" applyAlignment="1" applyProtection="1">
      <alignment wrapText="1"/>
      <protection locked="0"/>
    </xf>
    <xf numFmtId="49" fontId="7" fillId="0" borderId="0" xfId="0" applyNumberFormat="1" applyFont="1" applyBorder="1" applyAlignment="1" applyProtection="1">
      <alignment horizontal="center" wrapText="1"/>
      <protection locked="0"/>
    </xf>
    <xf numFmtId="2" fontId="7" fillId="0" borderId="0" xfId="0" applyNumberFormat="1" applyFont="1" applyBorder="1" applyAlignment="1" applyProtection="1">
      <alignment horizontal="center" wrapText="1"/>
      <protection locked="0"/>
    </xf>
    <xf numFmtId="2" fontId="3" fillId="0" borderId="1" xfId="0" applyNumberFormat="1" applyFont="1" applyBorder="1" applyAlignment="1" applyProtection="1">
      <alignment horizontal="center" vertical="top" wrapText="1"/>
      <protection locked="0"/>
    </xf>
    <xf numFmtId="0" fontId="0" fillId="0" borderId="0" xfId="0"/>
    <xf numFmtId="0" fontId="34" fillId="0" borderId="0" xfId="0" applyFont="1"/>
    <xf numFmtId="4" fontId="7" fillId="0" borderId="1" xfId="0" applyNumberFormat="1" applyFont="1" applyBorder="1" applyAlignment="1" applyProtection="1">
      <alignment horizontal="center" vertical="top" wrapText="1"/>
      <protection locked="0"/>
    </xf>
    <xf numFmtId="0" fontId="0" fillId="0" borderId="0" xfId="0"/>
    <xf numFmtId="0" fontId="17" fillId="0" borderId="0" xfId="0" applyFont="1" applyAlignment="1" applyProtection="1">
      <alignment horizontal="left" wrapText="1"/>
      <protection locked="0"/>
    </xf>
    <xf numFmtId="49" fontId="17" fillId="0" borderId="0" xfId="0" applyNumberFormat="1" applyFont="1" applyAlignment="1" applyProtection="1">
      <alignment horizontal="center" wrapText="1"/>
      <protection locked="0"/>
    </xf>
    <xf numFmtId="3" fontId="17" fillId="0" borderId="2" xfId="0" applyNumberFormat="1" applyFont="1" applyBorder="1" applyAlignment="1" applyProtection="1">
      <alignment horizontal="center" wrapText="1"/>
      <protection locked="0"/>
    </xf>
    <xf numFmtId="0" fontId="17" fillId="0" borderId="0" xfId="0" applyFont="1" applyAlignment="1" applyProtection="1">
      <alignment wrapText="1"/>
      <protection locked="0"/>
    </xf>
    <xf numFmtId="49" fontId="17" fillId="0" borderId="0" xfId="0" applyNumberFormat="1" applyFont="1" applyBorder="1" applyAlignment="1" applyProtection="1">
      <alignment wrapText="1"/>
      <protection locked="0"/>
    </xf>
    <xf numFmtId="49" fontId="35" fillId="6" borderId="1" xfId="0" applyNumberFormat="1" applyFont="1" applyFill="1" applyBorder="1" applyAlignment="1">
      <alignment horizontal="center" vertical="center" wrapText="1"/>
    </xf>
    <xf numFmtId="49" fontId="36" fillId="6" borderId="1" xfId="0" applyNumberFormat="1" applyFont="1" applyFill="1" applyBorder="1" applyAlignment="1">
      <alignment horizontal="center" vertical="center" wrapText="1"/>
    </xf>
    <xf numFmtId="49" fontId="35" fillId="0" borderId="1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wrapText="1"/>
    </xf>
    <xf numFmtId="2" fontId="12" fillId="0" borderId="1" xfId="0" applyNumberFormat="1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0" fontId="16" fillId="0" borderId="0" xfId="0" applyFont="1" applyAlignment="1" applyProtection="1">
      <alignment horizontal="left" wrapText="1"/>
      <protection locked="0"/>
    </xf>
    <xf numFmtId="49" fontId="16" fillId="0" borderId="0" xfId="0" applyNumberFormat="1" applyFont="1" applyAlignment="1" applyProtection="1">
      <alignment horizontal="center" wrapText="1"/>
      <protection locked="0"/>
    </xf>
    <xf numFmtId="49" fontId="16" fillId="0" borderId="2" xfId="0" applyNumberFormat="1" applyFont="1" applyBorder="1" applyAlignment="1" applyProtection="1">
      <alignment horizontal="center" wrapText="1"/>
      <protection locked="0"/>
    </xf>
    <xf numFmtId="49" fontId="16" fillId="0" borderId="0" xfId="0" applyNumberFormat="1" applyFont="1" applyBorder="1" applyAlignment="1" applyProtection="1">
      <alignment horizontal="center" wrapText="1"/>
      <protection locked="0"/>
    </xf>
    <xf numFmtId="49" fontId="16" fillId="0" borderId="0" xfId="0" applyNumberFormat="1" applyFont="1" applyBorder="1" applyAlignment="1" applyProtection="1">
      <alignment wrapText="1"/>
      <protection locked="0"/>
    </xf>
    <xf numFmtId="0" fontId="16" fillId="0" borderId="2" xfId="0" applyFont="1" applyBorder="1" applyAlignment="1" applyProtection="1">
      <alignment horizontal="center" wrapText="1"/>
      <protection locked="0"/>
    </xf>
    <xf numFmtId="49" fontId="13" fillId="2" borderId="9" xfId="0" applyNumberFormat="1" applyFont="1" applyFill="1" applyBorder="1" applyAlignment="1">
      <alignment horizontal="center" vertical="center" wrapText="1"/>
    </xf>
    <xf numFmtId="49" fontId="13" fillId="0" borderId="17" xfId="0" applyNumberFormat="1" applyFont="1" applyBorder="1" applyAlignment="1">
      <alignment horizontal="center" vertical="center" wrapText="1"/>
    </xf>
    <xf numFmtId="49" fontId="13" fillId="2" borderId="17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top" wrapText="1"/>
    </xf>
    <xf numFmtId="4" fontId="7" fillId="0" borderId="1" xfId="0" applyNumberFormat="1" applyFont="1" applyBorder="1" applyAlignment="1">
      <alignment horizontal="right" vertical="top" wrapText="1"/>
    </xf>
    <xf numFmtId="4" fontId="18" fillId="0" borderId="1" xfId="0" applyNumberFormat="1" applyFont="1" applyBorder="1" applyAlignment="1">
      <alignment vertical="top" wrapText="1"/>
    </xf>
    <xf numFmtId="0" fontId="0" fillId="0" borderId="0" xfId="0"/>
    <xf numFmtId="49" fontId="11" fillId="0" borderId="1" xfId="0" applyNumberFormat="1" applyFont="1" applyBorder="1" applyAlignment="1">
      <alignment horizontal="center" vertical="center" wrapText="1"/>
    </xf>
    <xf numFmtId="4" fontId="35" fillId="6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Border="1" applyAlignment="1" applyProtection="1">
      <alignment horizontal="center" wrapText="1"/>
      <protection locked="0"/>
    </xf>
    <xf numFmtId="0" fontId="0" fillId="0" borderId="0" xfId="0"/>
    <xf numFmtId="0" fontId="42" fillId="0" borderId="1" xfId="0" applyFont="1" applyBorder="1" applyAlignment="1">
      <alignment horizontal="left" vertical="center" wrapText="1"/>
    </xf>
    <xf numFmtId="0" fontId="42" fillId="0" borderId="1" xfId="0" applyFont="1" applyBorder="1" applyAlignment="1">
      <alignment vertical="center" wrapText="1"/>
    </xf>
    <xf numFmtId="0" fontId="43" fillId="0" borderId="0" xfId="0" applyFont="1"/>
    <xf numFmtId="0" fontId="43" fillId="0" borderId="0" xfId="0" applyFont="1" applyAlignment="1"/>
    <xf numFmtId="49" fontId="44" fillId="6" borderId="1" xfId="0" applyNumberFormat="1" applyFont="1" applyFill="1" applyBorder="1" applyAlignment="1">
      <alignment horizontal="center" vertical="center" wrapText="1"/>
    </xf>
    <xf numFmtId="49" fontId="45" fillId="6" borderId="1" xfId="0" applyNumberFormat="1" applyFont="1" applyFill="1" applyBorder="1" applyAlignment="1">
      <alignment horizontal="center" vertical="center" wrapText="1"/>
    </xf>
    <xf numFmtId="49" fontId="44" fillId="0" borderId="1" xfId="0" applyNumberFormat="1" applyFont="1" applyBorder="1" applyAlignment="1">
      <alignment horizontal="center" vertical="center" wrapText="1"/>
    </xf>
    <xf numFmtId="49" fontId="46" fillId="0" borderId="1" xfId="0" applyNumberFormat="1" applyFont="1" applyBorder="1" applyAlignment="1">
      <alignment horizontal="center" vertical="center" wrapText="1"/>
    </xf>
    <xf numFmtId="4" fontId="47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 applyProtection="1">
      <alignment horizontal="center" vertical="center" wrapText="1"/>
      <protection locked="0"/>
    </xf>
    <xf numFmtId="3" fontId="13" fillId="0" borderId="1" xfId="0" applyNumberFormat="1" applyFont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horizontal="center" wrapText="1"/>
      <protection locked="0"/>
    </xf>
    <xf numFmtId="0" fontId="17" fillId="0" borderId="1" xfId="0" applyFont="1" applyBorder="1" applyAlignment="1" applyProtection="1">
      <alignment horizontal="center" vertical="center" wrapText="1"/>
      <protection locked="0"/>
    </xf>
    <xf numFmtId="0" fontId="17" fillId="5" borderId="1" xfId="0" applyFont="1" applyFill="1" applyBorder="1" applyAlignment="1" applyProtection="1">
      <alignment horizontal="center" vertical="center" wrapText="1"/>
      <protection locked="0"/>
    </xf>
    <xf numFmtId="3" fontId="17" fillId="0" borderId="1" xfId="0" applyNumberFormat="1" applyFont="1" applyBorder="1" applyAlignment="1" applyProtection="1">
      <alignment horizontal="center" vertical="center" wrapText="1"/>
      <protection locked="0"/>
    </xf>
    <xf numFmtId="0" fontId="17" fillId="0" borderId="1" xfId="0" applyFont="1" applyBorder="1" applyAlignment="1" applyProtection="1">
      <alignment horizontal="center" wrapText="1"/>
      <protection locked="0"/>
    </xf>
    <xf numFmtId="0" fontId="17" fillId="5" borderId="1" xfId="0" applyFont="1" applyFill="1" applyBorder="1" applyAlignment="1" applyProtection="1">
      <alignment horizontal="center" wrapText="1"/>
      <protection locked="0"/>
    </xf>
    <xf numFmtId="0" fontId="7" fillId="2" borderId="0" xfId="0" applyFont="1" applyFill="1" applyAlignment="1" applyProtection="1">
      <alignment wrapText="1"/>
      <protection locked="0"/>
    </xf>
    <xf numFmtId="0" fontId="13" fillId="2" borderId="0" xfId="0" applyFont="1" applyFill="1" applyAlignment="1" applyProtection="1">
      <alignment wrapText="1"/>
      <protection locked="0"/>
    </xf>
    <xf numFmtId="0" fontId="8" fillId="2" borderId="0" xfId="0" applyFont="1" applyFill="1" applyAlignment="1" applyProtection="1">
      <alignment wrapText="1"/>
      <protection locked="0"/>
    </xf>
    <xf numFmtId="0" fontId="17" fillId="2" borderId="0" xfId="0" applyFont="1" applyFill="1" applyBorder="1" applyAlignment="1" applyProtection="1">
      <alignment wrapText="1"/>
      <protection locked="0"/>
    </xf>
    <xf numFmtId="0" fontId="17" fillId="2" borderId="0" xfId="0" applyFont="1" applyFill="1" applyAlignment="1" applyProtection="1">
      <alignment wrapText="1"/>
      <protection locked="0"/>
    </xf>
    <xf numFmtId="4" fontId="15" fillId="2" borderId="0" xfId="0" applyNumberFormat="1" applyFont="1" applyFill="1" applyBorder="1" applyAlignment="1">
      <alignment horizontal="right" wrapText="1"/>
    </xf>
    <xf numFmtId="0" fontId="7" fillId="2" borderId="0" xfId="0" applyFont="1" applyFill="1" applyBorder="1" applyAlignment="1" applyProtection="1">
      <alignment vertical="center" wrapText="1"/>
      <protection locked="0"/>
    </xf>
    <xf numFmtId="3" fontId="7" fillId="2" borderId="0" xfId="0" applyNumberFormat="1" applyFont="1" applyFill="1" applyAlignment="1" applyProtection="1">
      <alignment wrapText="1"/>
      <protection locked="0"/>
    </xf>
    <xf numFmtId="49" fontId="15" fillId="8" borderId="1" xfId="0" applyNumberFormat="1" applyFont="1" applyFill="1" applyBorder="1" applyAlignment="1">
      <alignment horizontal="center" vertical="center" wrapText="1"/>
    </xf>
    <xf numFmtId="49" fontId="13" fillId="8" borderId="1" xfId="0" applyNumberFormat="1" applyFont="1" applyFill="1" applyBorder="1" applyAlignment="1">
      <alignment horizontal="center" vertical="center" wrapText="1"/>
    </xf>
    <xf numFmtId="0" fontId="0" fillId="0" borderId="0" xfId="0"/>
    <xf numFmtId="49" fontId="7" fillId="0" borderId="0" xfId="0" applyNumberFormat="1" applyFont="1" applyBorder="1" applyAlignment="1" applyProtection="1">
      <alignment horizontal="center" wrapText="1"/>
      <protection locked="0"/>
    </xf>
    <xf numFmtId="49" fontId="15" fillId="9" borderId="1" xfId="0" applyNumberFormat="1" applyFont="1" applyFill="1" applyBorder="1" applyAlignment="1">
      <alignment horizontal="center" vertical="center" wrapText="1"/>
    </xf>
    <xf numFmtId="49" fontId="13" fillId="9" borderId="1" xfId="0" applyNumberFormat="1" applyFont="1" applyFill="1" applyBorder="1" applyAlignment="1">
      <alignment horizontal="center" vertical="center" wrapText="1"/>
    </xf>
    <xf numFmtId="0" fontId="39" fillId="0" borderId="0" xfId="0" applyFont="1"/>
    <xf numFmtId="49" fontId="8" fillId="0" borderId="1" xfId="0" applyNumberFormat="1" applyFont="1" applyBorder="1" applyAlignment="1" applyProtection="1">
      <alignment wrapText="1"/>
      <protection locked="0"/>
    </xf>
    <xf numFmtId="0" fontId="13" fillId="0" borderId="0" xfId="0" applyFont="1" applyAlignment="1">
      <alignment horizontal="center"/>
    </xf>
    <xf numFmtId="0" fontId="0" fillId="0" borderId="0" xfId="0"/>
    <xf numFmtId="4" fontId="11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 applyProtection="1">
      <alignment horizontal="center" wrapText="1"/>
      <protection locked="0"/>
    </xf>
    <xf numFmtId="0" fontId="7" fillId="0" borderId="7" xfId="0" applyFont="1" applyBorder="1" applyAlignment="1" applyProtection="1">
      <alignment horizontal="center" wrapText="1"/>
      <protection locked="0"/>
    </xf>
    <xf numFmtId="3" fontId="7" fillId="0" borderId="1" xfId="0" applyNumberFormat="1" applyFont="1" applyBorder="1" applyAlignment="1" applyProtection="1">
      <alignment horizontal="center" wrapText="1"/>
      <protection locked="0"/>
    </xf>
    <xf numFmtId="49" fontId="4" fillId="0" borderId="1" xfId="2" applyNumberFormat="1" applyFont="1" applyBorder="1" applyAlignment="1">
      <alignment horizontal="left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49" fontId="13" fillId="0" borderId="9" xfId="0" applyNumberFormat="1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4" fontId="13" fillId="0" borderId="0" xfId="0" applyNumberFormat="1" applyFont="1" applyAlignment="1">
      <alignment horizontal="right" vertical="center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49" fontId="15" fillId="3" borderId="1" xfId="0" applyNumberFormat="1" applyFont="1" applyFill="1" applyBorder="1" applyAlignment="1">
      <alignment vertical="center" wrapText="1"/>
    </xf>
    <xf numFmtId="4" fontId="15" fillId="3" borderId="1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vertical="center" wrapText="1"/>
    </xf>
    <xf numFmtId="49" fontId="13" fillId="4" borderId="1" xfId="0" applyNumberFormat="1" applyFont="1" applyFill="1" applyBorder="1" applyAlignment="1">
      <alignment vertical="center" wrapText="1"/>
    </xf>
    <xf numFmtId="4" fontId="15" fillId="4" borderId="1" xfId="0" applyNumberFormat="1" applyFont="1" applyFill="1" applyBorder="1" applyAlignment="1">
      <alignment vertical="center" wrapText="1"/>
    </xf>
    <xf numFmtId="49" fontId="13" fillId="2" borderId="1" xfId="0" applyNumberFormat="1" applyFont="1" applyFill="1" applyBorder="1" applyAlignment="1">
      <alignment vertical="center" wrapText="1"/>
    </xf>
    <xf numFmtId="4" fontId="15" fillId="2" borderId="1" xfId="0" applyNumberFormat="1" applyFont="1" applyFill="1" applyBorder="1" applyAlignment="1">
      <alignment vertical="center" wrapText="1"/>
    </xf>
    <xf numFmtId="0" fontId="7" fillId="2" borderId="0" xfId="0" applyFont="1" applyFill="1" applyAlignment="1">
      <alignment vertical="center" wrapText="1"/>
    </xf>
    <xf numFmtId="0" fontId="8" fillId="2" borderId="0" xfId="0" applyFont="1" applyFill="1" applyAlignment="1">
      <alignment vertical="center" wrapText="1"/>
    </xf>
    <xf numFmtId="4" fontId="13" fillId="2" borderId="1" xfId="0" applyNumberFormat="1" applyFont="1" applyFill="1" applyBorder="1" applyAlignment="1">
      <alignment horizontal="right" vertical="center" wrapText="1"/>
    </xf>
    <xf numFmtId="0" fontId="13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49" fontId="13" fillId="4" borderId="1" xfId="0" applyNumberFormat="1" applyFont="1" applyFill="1" applyBorder="1" applyAlignment="1">
      <alignment horizontal="center" vertical="center" wrapText="1"/>
    </xf>
    <xf numFmtId="4" fontId="13" fillId="2" borderId="1" xfId="0" applyNumberFormat="1" applyFont="1" applyFill="1" applyBorder="1" applyAlignment="1">
      <alignment vertical="center" wrapText="1"/>
    </xf>
    <xf numFmtId="49" fontId="15" fillId="2" borderId="1" xfId="0" applyNumberFormat="1" applyFont="1" applyFill="1" applyBorder="1" applyAlignment="1">
      <alignment vertical="center" wrapText="1"/>
    </xf>
    <xf numFmtId="4" fontId="15" fillId="2" borderId="1" xfId="0" applyNumberFormat="1" applyFont="1" applyFill="1" applyBorder="1" applyAlignment="1">
      <alignment horizontal="right" vertical="center" wrapText="1"/>
    </xf>
    <xf numFmtId="2" fontId="15" fillId="2" borderId="1" xfId="0" applyNumberFormat="1" applyFont="1" applyFill="1" applyBorder="1" applyAlignment="1">
      <alignment vertical="center" wrapText="1"/>
    </xf>
    <xf numFmtId="49" fontId="12" fillId="4" borderId="1" xfId="0" applyNumberFormat="1" applyFont="1" applyFill="1" applyBorder="1" applyAlignment="1">
      <alignment horizontal="center" vertical="center" wrapText="1"/>
    </xf>
    <xf numFmtId="49" fontId="13" fillId="9" borderId="1" xfId="0" applyNumberFormat="1" applyFont="1" applyFill="1" applyBorder="1" applyAlignment="1">
      <alignment vertical="center" wrapText="1"/>
    </xf>
    <xf numFmtId="4" fontId="15" fillId="9" borderId="1" xfId="0" applyNumberFormat="1" applyFont="1" applyFill="1" applyBorder="1" applyAlignment="1">
      <alignment vertical="center" wrapText="1"/>
    </xf>
    <xf numFmtId="49" fontId="13" fillId="2" borderId="1" xfId="0" applyNumberFormat="1" applyFont="1" applyFill="1" applyBorder="1" applyAlignment="1">
      <alignment horizontal="right" vertical="center" wrapText="1"/>
    </xf>
    <xf numFmtId="4" fontId="13" fillId="0" borderId="1" xfId="0" applyNumberFormat="1" applyFont="1" applyFill="1" applyBorder="1" applyAlignment="1">
      <alignment horizontal="right" vertical="center" wrapText="1"/>
    </xf>
    <xf numFmtId="4" fontId="13" fillId="2" borderId="1" xfId="0" applyNumberFormat="1" applyFont="1" applyFill="1" applyBorder="1" applyAlignment="1">
      <alignment horizontal="left" vertical="center" wrapText="1"/>
    </xf>
    <xf numFmtId="49" fontId="13" fillId="2" borderId="17" xfId="0" applyNumberFormat="1" applyFont="1" applyFill="1" applyBorder="1" applyAlignment="1">
      <alignment vertical="center" wrapText="1"/>
    </xf>
    <xf numFmtId="4" fontId="13" fillId="2" borderId="17" xfId="0" applyNumberFormat="1" applyFont="1" applyFill="1" applyBorder="1" applyAlignment="1">
      <alignment horizontal="right" vertical="center" wrapText="1"/>
    </xf>
    <xf numFmtId="49" fontId="13" fillId="2" borderId="9" xfId="0" applyNumberFormat="1" applyFont="1" applyFill="1" applyBorder="1" applyAlignment="1">
      <alignment vertical="center" wrapText="1"/>
    </xf>
    <xf numFmtId="4" fontId="13" fillId="2" borderId="9" xfId="0" applyNumberFormat="1" applyFont="1" applyFill="1" applyBorder="1" applyAlignment="1">
      <alignment horizontal="right" vertical="center" wrapText="1"/>
    </xf>
    <xf numFmtId="49" fontId="13" fillId="8" borderId="1" xfId="0" applyNumberFormat="1" applyFont="1" applyFill="1" applyBorder="1" applyAlignment="1">
      <alignment vertical="center" wrapText="1"/>
    </xf>
    <xf numFmtId="4" fontId="15" fillId="8" borderId="1" xfId="0" applyNumberFormat="1" applyFont="1" applyFill="1" applyBorder="1" applyAlignment="1">
      <alignment vertical="center" wrapText="1"/>
    </xf>
    <xf numFmtId="2" fontId="13" fillId="2" borderId="1" xfId="0" applyNumberFormat="1" applyFont="1" applyFill="1" applyBorder="1" applyAlignment="1">
      <alignment vertical="center" wrapText="1"/>
    </xf>
    <xf numFmtId="49" fontId="13" fillId="0" borderId="1" xfId="0" applyNumberFormat="1" applyFont="1" applyBorder="1" applyAlignment="1">
      <alignment horizontal="left" vertical="center" wrapText="1"/>
    </xf>
    <xf numFmtId="4" fontId="13" fillId="0" borderId="1" xfId="0" applyNumberFormat="1" applyFont="1" applyBorder="1" applyAlignment="1">
      <alignment horizontal="right" vertical="center" wrapText="1"/>
    </xf>
    <xf numFmtId="0" fontId="13" fillId="0" borderId="0" xfId="0" applyFont="1" applyBorder="1" applyAlignment="1">
      <alignment vertical="center"/>
    </xf>
    <xf numFmtId="49" fontId="13" fillId="0" borderId="0" xfId="0" applyNumberFormat="1" applyFont="1" applyAlignment="1">
      <alignment horizontal="center" vertical="center" wrapText="1"/>
    </xf>
    <xf numFmtId="2" fontId="13" fillId="0" borderId="0" xfId="0" applyNumberFormat="1" applyFont="1" applyAlignment="1">
      <alignment horizontal="center" vertical="center" wrapText="1"/>
    </xf>
    <xf numFmtId="4" fontId="13" fillId="0" borderId="0" xfId="0" applyNumberFormat="1" applyFont="1" applyAlignment="1">
      <alignment vertical="center" wrapText="1"/>
    </xf>
    <xf numFmtId="49" fontId="13" fillId="0" borderId="3" xfId="0" applyNumberFormat="1" applyFont="1" applyBorder="1" applyAlignment="1">
      <alignment horizontal="center" vertical="center" wrapText="1"/>
    </xf>
    <xf numFmtId="49" fontId="13" fillId="0" borderId="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49" fontId="13" fillId="0" borderId="0" xfId="0" applyNumberFormat="1" applyFont="1" applyBorder="1" applyAlignment="1">
      <alignment vertical="center" wrapText="1"/>
    </xf>
    <xf numFmtId="4" fontId="13" fillId="0" borderId="3" xfId="0" applyNumberFormat="1" applyFont="1" applyBorder="1" applyAlignment="1">
      <alignment horizontal="center" vertical="center" wrapText="1"/>
    </xf>
    <xf numFmtId="49" fontId="16" fillId="0" borderId="0" xfId="0" applyNumberFormat="1" applyFont="1" applyAlignment="1">
      <alignment horizontal="center" vertical="center" wrapText="1"/>
    </xf>
    <xf numFmtId="49" fontId="16" fillId="0" borderId="0" xfId="0" applyNumberFormat="1" applyFont="1" applyBorder="1" applyAlignment="1">
      <alignment vertical="center" wrapText="1"/>
    </xf>
    <xf numFmtId="0" fontId="16" fillId="0" borderId="0" xfId="0" applyFont="1" applyAlignment="1">
      <alignment vertical="center" wrapText="1"/>
    </xf>
    <xf numFmtId="49" fontId="13" fillId="0" borderId="0" xfId="0" applyNumberFormat="1" applyFont="1" applyAlignment="1">
      <alignment vertical="center" wrapText="1"/>
    </xf>
    <xf numFmtId="2" fontId="15" fillId="2" borderId="1" xfId="0" applyNumberFormat="1" applyFont="1" applyFill="1" applyBorder="1" applyAlignment="1">
      <alignment horizontal="center" vertical="center" wrapText="1"/>
    </xf>
    <xf numFmtId="4" fontId="15" fillId="2" borderId="1" xfId="0" applyNumberFormat="1" applyFont="1" applyFill="1" applyBorder="1" applyAlignment="1">
      <alignment horizontal="center" vertical="center" wrapText="1"/>
    </xf>
    <xf numFmtId="4" fontId="13" fillId="2" borderId="1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Border="1" applyAlignment="1">
      <alignment vertical="center" wrapText="1"/>
    </xf>
    <xf numFmtId="4" fontId="7" fillId="0" borderId="1" xfId="0" applyNumberFormat="1" applyFont="1" applyBorder="1" applyAlignment="1">
      <alignment vertical="center" wrapText="1"/>
    </xf>
    <xf numFmtId="4" fontId="50" fillId="0" borderId="2" xfId="0" applyNumberFormat="1" applyFont="1" applyBorder="1" applyAlignment="1">
      <alignment horizontal="left" vertical="center" wrapText="1"/>
    </xf>
    <xf numFmtId="4" fontId="0" fillId="0" borderId="0" xfId="0" applyNumberFormat="1" applyAlignment="1">
      <alignment horizontal="center"/>
    </xf>
    <xf numFmtId="49" fontId="44" fillId="2" borderId="1" xfId="0" applyNumberFormat="1" applyFont="1" applyFill="1" applyBorder="1" applyAlignment="1">
      <alignment horizontal="left" vertical="center" wrapText="1"/>
    </xf>
    <xf numFmtId="49" fontId="47" fillId="2" borderId="1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7" fillId="2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55" fillId="2" borderId="1" xfId="0" applyFont="1" applyFill="1" applyBorder="1" applyAlignment="1">
      <alignment vertical="center" wrapText="1"/>
    </xf>
    <xf numFmtId="49" fontId="44" fillId="2" borderId="1" xfId="0" applyNumberFormat="1" applyFont="1" applyFill="1" applyBorder="1" applyAlignment="1">
      <alignment horizontal="center" vertical="center" wrapText="1"/>
    </xf>
    <xf numFmtId="4" fontId="32" fillId="2" borderId="1" xfId="3" applyNumberFormat="1" applyFont="1" applyFill="1" applyBorder="1" applyAlignment="1">
      <alignment vertical="center" wrapText="1"/>
    </xf>
    <xf numFmtId="2" fontId="30" fillId="2" borderId="1" xfId="0" applyNumberFormat="1" applyFont="1" applyFill="1" applyBorder="1" applyAlignment="1">
      <alignment vertical="center" wrapText="1"/>
    </xf>
    <xf numFmtId="49" fontId="43" fillId="0" borderId="0" xfId="0" applyNumberFormat="1" applyFont="1" applyAlignment="1">
      <alignment vertical="center"/>
    </xf>
    <xf numFmtId="4" fontId="43" fillId="0" borderId="0" xfId="0" applyNumberFormat="1" applyFont="1" applyAlignment="1">
      <alignment horizontal="center" vertical="center"/>
    </xf>
    <xf numFmtId="4" fontId="43" fillId="0" borderId="0" xfId="0" applyNumberFormat="1" applyFont="1" applyAlignment="1">
      <alignment vertical="center"/>
    </xf>
    <xf numFmtId="0" fontId="7" fillId="0" borderId="1" xfId="0" applyFont="1" applyBorder="1" applyAlignment="1" applyProtection="1">
      <alignment horizontal="center" wrapText="1"/>
      <protection locked="0"/>
    </xf>
    <xf numFmtId="4" fontId="12" fillId="3" borderId="1" xfId="0" applyNumberFormat="1" applyFont="1" applyFill="1" applyBorder="1" applyAlignment="1" applyProtection="1">
      <alignment wrapText="1"/>
      <protection locked="0"/>
    </xf>
    <xf numFmtId="4" fontId="12" fillId="3" borderId="1" xfId="0" applyNumberFormat="1" applyFont="1" applyFill="1" applyBorder="1" applyAlignment="1" applyProtection="1">
      <alignment horizontal="center" wrapText="1"/>
      <protection locked="0"/>
    </xf>
    <xf numFmtId="49" fontId="11" fillId="0" borderId="1" xfId="0" applyNumberFormat="1" applyFont="1" applyBorder="1" applyAlignment="1" applyProtection="1">
      <alignment horizontal="right" wrapText="1"/>
      <protection locked="0"/>
    </xf>
    <xf numFmtId="4" fontId="11" fillId="0" borderId="1" xfId="0" applyNumberFormat="1" applyFont="1" applyBorder="1" applyAlignment="1" applyProtection="1">
      <alignment horizontal="right" wrapText="1"/>
      <protection locked="0"/>
    </xf>
    <xf numFmtId="0" fontId="11" fillId="0" borderId="1" xfId="0" applyFont="1" applyBorder="1" applyAlignment="1" applyProtection="1">
      <alignment horizontal="right" wrapText="1"/>
      <protection locked="0"/>
    </xf>
    <xf numFmtId="0" fontId="11" fillId="0" borderId="1" xfId="0" applyFont="1" applyBorder="1" applyAlignment="1" applyProtection="1">
      <alignment wrapText="1"/>
      <protection locked="0"/>
    </xf>
    <xf numFmtId="4" fontId="47" fillId="0" borderId="1" xfId="0" applyNumberFormat="1" applyFont="1" applyBorder="1" applyAlignment="1" applyProtection="1">
      <alignment horizontal="right" wrapText="1"/>
      <protection locked="0"/>
    </xf>
    <xf numFmtId="4" fontId="47" fillId="0" borderId="1" xfId="0" applyNumberFormat="1" applyFont="1" applyBorder="1" applyAlignment="1" applyProtection="1">
      <alignment horizontal="center" wrapText="1"/>
      <protection locked="0"/>
    </xf>
    <xf numFmtId="4" fontId="47" fillId="0" borderId="1" xfId="0" applyNumberFormat="1" applyFont="1" applyBorder="1" applyAlignment="1" applyProtection="1">
      <alignment wrapText="1"/>
      <protection locked="0"/>
    </xf>
    <xf numFmtId="49" fontId="13" fillId="0" borderId="1" xfId="0" applyNumberFormat="1" applyFont="1" applyBorder="1" applyAlignment="1">
      <alignment horizontal="center" vertical="center" wrapText="1"/>
    </xf>
    <xf numFmtId="49" fontId="31" fillId="0" borderId="0" xfId="0" applyNumberFormat="1" applyFont="1" applyAlignment="1">
      <alignment horizontal="center" wrapText="1"/>
    </xf>
    <xf numFmtId="4" fontId="12" fillId="5" borderId="1" xfId="0" applyNumberFormat="1" applyFont="1" applyFill="1" applyBorder="1" applyAlignment="1" applyProtection="1">
      <alignment wrapText="1"/>
      <protection locked="0"/>
    </xf>
    <xf numFmtId="4" fontId="47" fillId="9" borderId="1" xfId="0" applyNumberFormat="1" applyFont="1" applyFill="1" applyBorder="1" applyAlignment="1" applyProtection="1">
      <alignment horizontal="right" wrapText="1"/>
      <protection locked="0"/>
    </xf>
    <xf numFmtId="4" fontId="47" fillId="9" borderId="1" xfId="0" applyNumberFormat="1" applyFont="1" applyFill="1" applyBorder="1" applyAlignment="1" applyProtection="1">
      <alignment wrapText="1"/>
      <protection locked="0"/>
    </xf>
    <xf numFmtId="4" fontId="47" fillId="5" borderId="1" xfId="0" applyNumberFormat="1" applyFont="1" applyFill="1" applyBorder="1" applyAlignment="1" applyProtection="1">
      <alignment horizontal="right" wrapText="1"/>
      <protection locked="0"/>
    </xf>
    <xf numFmtId="4" fontId="47" fillId="0" borderId="1" xfId="0" applyNumberFormat="1" applyFont="1" applyFill="1" applyBorder="1" applyAlignment="1" applyProtection="1">
      <alignment horizontal="right" wrapText="1"/>
      <protection locked="0"/>
    </xf>
    <xf numFmtId="4" fontId="47" fillId="5" borderId="1" xfId="0" applyNumberFormat="1" applyFont="1" applyFill="1" applyBorder="1" applyAlignment="1" applyProtection="1">
      <alignment wrapText="1"/>
      <protection locked="0"/>
    </xf>
    <xf numFmtId="4" fontId="56" fillId="9" borderId="1" xfId="0" applyNumberFormat="1" applyFont="1" applyFill="1" applyBorder="1" applyAlignment="1" applyProtection="1">
      <alignment horizontal="right" wrapText="1"/>
      <protection locked="0"/>
    </xf>
    <xf numFmtId="4" fontId="56" fillId="9" borderId="1" xfId="0" applyNumberFormat="1" applyFont="1" applyFill="1" applyBorder="1" applyAlignment="1" applyProtection="1">
      <alignment wrapText="1"/>
      <protection locked="0"/>
    </xf>
    <xf numFmtId="4" fontId="56" fillId="3" borderId="1" xfId="0" applyNumberFormat="1" applyFont="1" applyFill="1" applyBorder="1" applyAlignment="1" applyProtection="1">
      <alignment wrapText="1"/>
      <protection locked="0"/>
    </xf>
    <xf numFmtId="4" fontId="47" fillId="3" borderId="1" xfId="0" applyNumberFormat="1" applyFont="1" applyFill="1" applyBorder="1" applyAlignment="1" applyProtection="1">
      <alignment horizontal="right" wrapText="1"/>
      <protection locked="0"/>
    </xf>
    <xf numFmtId="4" fontId="56" fillId="5" borderId="1" xfId="0" applyNumberFormat="1" applyFont="1" applyFill="1" applyBorder="1" applyAlignment="1" applyProtection="1">
      <alignment wrapText="1"/>
      <protection locked="0"/>
    </xf>
    <xf numFmtId="4" fontId="47" fillId="2" borderId="1" xfId="0" applyNumberFormat="1" applyFont="1" applyFill="1" applyBorder="1" applyAlignment="1" applyProtection="1">
      <alignment wrapText="1"/>
      <protection locked="0"/>
    </xf>
    <xf numFmtId="4" fontId="12" fillId="5" borderId="1" xfId="0" applyNumberFormat="1" applyFont="1" applyFill="1" applyBorder="1" applyAlignment="1" applyProtection="1">
      <alignment horizontal="right" wrapText="1"/>
      <protection locked="0"/>
    </xf>
    <xf numFmtId="4" fontId="12" fillId="3" borderId="1" xfId="0" applyNumberFormat="1" applyFont="1" applyFill="1" applyBorder="1" applyAlignment="1" applyProtection="1">
      <alignment horizontal="right" wrapText="1"/>
      <protection locked="0"/>
    </xf>
    <xf numFmtId="4" fontId="47" fillId="3" borderId="1" xfId="0" applyNumberFormat="1" applyFont="1" applyFill="1" applyBorder="1" applyAlignment="1" applyProtection="1">
      <alignment wrapText="1"/>
      <protection locked="0"/>
    </xf>
    <xf numFmtId="0" fontId="7" fillId="0" borderId="7" xfId="0" applyFont="1" applyBorder="1" applyAlignment="1" applyProtection="1">
      <alignment horizontal="center" wrapText="1"/>
      <protection locked="0"/>
    </xf>
    <xf numFmtId="0" fontId="7" fillId="0" borderId="1" xfId="0" applyFont="1" applyBorder="1" applyAlignment="1" applyProtection="1">
      <alignment wrapText="1"/>
      <protection locked="0"/>
    </xf>
    <xf numFmtId="49" fontId="13" fillId="0" borderId="1" xfId="0" applyNumberFormat="1" applyFont="1" applyBorder="1" applyAlignment="1">
      <alignment horizontal="center" vertical="center" wrapText="1"/>
    </xf>
    <xf numFmtId="4" fontId="26" fillId="2" borderId="1" xfId="0" applyNumberFormat="1" applyFont="1" applyFill="1" applyBorder="1" applyAlignment="1">
      <alignment vertical="center" wrapText="1"/>
    </xf>
    <xf numFmtId="4" fontId="0" fillId="0" borderId="16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4" fontId="37" fillId="0" borderId="8" xfId="0" applyNumberFormat="1" applyFont="1" applyBorder="1" applyAlignment="1">
      <alignment horizontal="center"/>
    </xf>
    <xf numFmtId="4" fontId="37" fillId="0" borderId="11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26" fillId="2" borderId="1" xfId="0" applyFont="1" applyFill="1" applyBorder="1" applyAlignment="1">
      <alignment horizontal="left" vertical="center" wrapText="1"/>
    </xf>
    <xf numFmtId="49" fontId="47" fillId="2" borderId="9" xfId="0" applyNumberFormat="1" applyFont="1" applyFill="1" applyBorder="1" applyAlignment="1">
      <alignment vertical="center" wrapText="1"/>
    </xf>
    <xf numFmtId="4" fontId="27" fillId="2" borderId="9" xfId="3" applyNumberFormat="1" applyFont="1" applyFill="1" applyBorder="1" applyAlignment="1">
      <alignment vertical="center" wrapText="1"/>
    </xf>
    <xf numFmtId="2" fontId="27" fillId="0" borderId="21" xfId="0" applyNumberFormat="1" applyFont="1" applyFill="1" applyBorder="1" applyAlignment="1">
      <alignment vertical="center" wrapText="1"/>
    </xf>
    <xf numFmtId="49" fontId="44" fillId="2" borderId="9" xfId="0" applyNumberFormat="1" applyFont="1" applyFill="1" applyBorder="1" applyAlignment="1">
      <alignment horizontal="left" vertical="center" wrapText="1"/>
    </xf>
    <xf numFmtId="2" fontId="27" fillId="2" borderId="9" xfId="0" applyNumberFormat="1" applyFont="1" applyFill="1" applyBorder="1" applyAlignment="1">
      <alignment vertical="center" wrapText="1"/>
    </xf>
    <xf numFmtId="4" fontId="26" fillId="2" borderId="21" xfId="0" applyNumberFormat="1" applyFont="1" applyFill="1" applyBorder="1" applyAlignment="1">
      <alignment vertical="center" wrapText="1"/>
    </xf>
    <xf numFmtId="49" fontId="44" fillId="2" borderId="8" xfId="0" applyNumberFormat="1" applyFont="1" applyFill="1" applyBorder="1" applyAlignment="1">
      <alignment horizontal="left" vertical="center" wrapText="1"/>
    </xf>
    <xf numFmtId="49" fontId="54" fillId="2" borderId="18" xfId="0" applyNumberFormat="1" applyFont="1" applyFill="1" applyBorder="1" applyAlignment="1">
      <alignment horizontal="left" vertical="center" wrapText="1"/>
    </xf>
    <xf numFmtId="2" fontId="27" fillId="0" borderId="21" xfId="0" applyNumberFormat="1" applyFont="1" applyBorder="1" applyAlignment="1">
      <alignment vertical="center" wrapText="1"/>
    </xf>
    <xf numFmtId="49" fontId="54" fillId="0" borderId="18" xfId="0" applyNumberFormat="1" applyFont="1" applyFill="1" applyBorder="1" applyAlignment="1">
      <alignment horizontal="left" vertical="center" wrapText="1"/>
    </xf>
    <xf numFmtId="49" fontId="45" fillId="0" borderId="8" xfId="0" applyNumberFormat="1" applyFont="1" applyBorder="1" applyAlignment="1">
      <alignment horizontal="left" vertical="center" wrapText="1"/>
    </xf>
    <xf numFmtId="49" fontId="52" fillId="0" borderId="18" xfId="0" applyNumberFormat="1" applyFont="1" applyBorder="1" applyAlignment="1">
      <alignment horizontal="left" vertical="center" wrapText="1"/>
    </xf>
    <xf numFmtId="4" fontId="62" fillId="0" borderId="21" xfId="0" applyNumberFormat="1" applyFont="1" applyBorder="1" applyAlignment="1">
      <alignment vertical="center" wrapText="1"/>
    </xf>
    <xf numFmtId="2" fontId="27" fillId="2" borderId="8" xfId="0" applyNumberFormat="1" applyFont="1" applyFill="1" applyBorder="1" applyAlignment="1">
      <alignment vertical="center" wrapText="1"/>
    </xf>
    <xf numFmtId="49" fontId="45" fillId="0" borderId="9" xfId="0" applyNumberFormat="1" applyFont="1" applyBorder="1" applyAlignment="1">
      <alignment horizontal="left" vertical="center" wrapText="1"/>
    </xf>
    <xf numFmtId="2" fontId="27" fillId="2" borderId="21" xfId="0" applyNumberFormat="1" applyFont="1" applyFill="1" applyBorder="1" applyAlignment="1">
      <alignment vertical="center" wrapText="1"/>
    </xf>
    <xf numFmtId="49" fontId="52" fillId="0" borderId="23" xfId="0" applyNumberFormat="1" applyFont="1" applyBorder="1" applyAlignment="1">
      <alignment horizontal="left" vertical="center" wrapText="1"/>
    </xf>
    <xf numFmtId="49" fontId="44" fillId="0" borderId="1" xfId="0" applyNumberFormat="1" applyFont="1" applyFill="1" applyBorder="1" applyAlignment="1">
      <alignment horizontal="right" vertical="center" wrapText="1"/>
    </xf>
    <xf numFmtId="0" fontId="23" fillId="2" borderId="1" xfId="0" applyFont="1" applyFill="1" applyBorder="1" applyAlignment="1">
      <alignment vertical="center" wrapText="1"/>
    </xf>
    <xf numFmtId="0" fontId="30" fillId="2" borderId="1" xfId="0" applyFont="1" applyFill="1" applyBorder="1" applyAlignment="1">
      <alignment vertical="center" wrapText="1"/>
    </xf>
    <xf numFmtId="49" fontId="47" fillId="2" borderId="8" xfId="0" applyNumberFormat="1" applyFont="1" applyFill="1" applyBorder="1" applyAlignment="1">
      <alignment vertical="center" wrapText="1"/>
    </xf>
    <xf numFmtId="0" fontId="27" fillId="2" borderId="8" xfId="0" applyFont="1" applyFill="1" applyBorder="1" applyAlignment="1">
      <alignment vertical="center" wrapText="1"/>
    </xf>
    <xf numFmtId="0" fontId="58" fillId="0" borderId="9" xfId="0" applyFont="1" applyBorder="1" applyAlignment="1">
      <alignment vertical="center" wrapText="1"/>
    </xf>
    <xf numFmtId="0" fontId="6" fillId="7" borderId="1" xfId="0" applyFont="1" applyFill="1" applyBorder="1" applyAlignment="1">
      <alignment horizontal="center" vertical="center" wrapText="1"/>
    </xf>
    <xf numFmtId="4" fontId="6" fillId="7" borderId="1" xfId="3" applyNumberFormat="1" applyFont="1" applyFill="1" applyBorder="1" applyAlignment="1">
      <alignment vertical="center"/>
    </xf>
    <xf numFmtId="0" fontId="28" fillId="9" borderId="1" xfId="0" applyFont="1" applyFill="1" applyBorder="1" applyAlignment="1">
      <alignment horizontal="center" vertical="center" wrapText="1"/>
    </xf>
    <xf numFmtId="4" fontId="54" fillId="9" borderId="1" xfId="3" applyNumberFormat="1" applyFont="1" applyFill="1" applyBorder="1" applyAlignment="1">
      <alignment vertical="center" wrapText="1"/>
    </xf>
    <xf numFmtId="49" fontId="63" fillId="7" borderId="23" xfId="0" applyNumberFormat="1" applyFont="1" applyFill="1" applyBorder="1" applyAlignment="1">
      <alignment horizontal="left"/>
    </xf>
    <xf numFmtId="4" fontId="63" fillId="7" borderId="19" xfId="0" applyNumberFormat="1" applyFont="1" applyFill="1" applyBorder="1" applyAlignment="1">
      <alignment horizontal="center"/>
    </xf>
    <xf numFmtId="4" fontId="60" fillId="0" borderId="20" xfId="0" applyNumberFormat="1" applyFont="1" applyBorder="1" applyAlignment="1">
      <alignment horizontal="right" vertical="center"/>
    </xf>
    <xf numFmtId="4" fontId="63" fillId="0" borderId="20" xfId="0" applyNumberFormat="1" applyFont="1" applyBorder="1" applyAlignment="1">
      <alignment horizontal="right" vertical="center" wrapText="1"/>
    </xf>
    <xf numFmtId="4" fontId="45" fillId="0" borderId="12" xfId="0" applyNumberFormat="1" applyFont="1" applyBorder="1" applyAlignment="1">
      <alignment horizontal="left" vertical="center"/>
    </xf>
    <xf numFmtId="4" fontId="45" fillId="0" borderId="10" xfId="0" applyNumberFormat="1" applyFont="1" applyBorder="1" applyAlignment="1">
      <alignment horizontal="left" vertical="center"/>
    </xf>
    <xf numFmtId="4" fontId="44" fillId="2" borderId="12" xfId="0" applyNumberFormat="1" applyFont="1" applyFill="1" applyBorder="1" applyAlignment="1">
      <alignment horizontal="left" vertical="center"/>
    </xf>
    <xf numFmtId="4" fontId="44" fillId="0" borderId="10" xfId="0" applyNumberFormat="1" applyFont="1" applyFill="1" applyBorder="1" applyAlignment="1">
      <alignment horizontal="left" vertical="center"/>
    </xf>
    <xf numFmtId="4" fontId="61" fillId="2" borderId="20" xfId="0" applyNumberFormat="1" applyFont="1" applyFill="1" applyBorder="1" applyAlignment="1">
      <alignment horizontal="right" vertical="center"/>
    </xf>
    <xf numFmtId="4" fontId="60" fillId="0" borderId="20" xfId="2" applyNumberFormat="1" applyFont="1" applyBorder="1" applyAlignment="1">
      <alignment horizontal="right" vertical="center" wrapText="1"/>
    </xf>
    <xf numFmtId="4" fontId="44" fillId="0" borderId="12" xfId="0" applyNumberFormat="1" applyFont="1" applyFill="1" applyBorder="1" applyAlignment="1">
      <alignment horizontal="left" vertical="center"/>
    </xf>
    <xf numFmtId="4" fontId="44" fillId="2" borderId="5" xfId="0" applyNumberFormat="1" applyFont="1" applyFill="1" applyBorder="1" applyAlignment="1">
      <alignment horizontal="left" vertical="center"/>
    </xf>
    <xf numFmtId="4" fontId="44" fillId="2" borderId="10" xfId="0" applyNumberFormat="1" applyFont="1" applyFill="1" applyBorder="1" applyAlignment="1">
      <alignment horizontal="left" vertical="center"/>
    </xf>
    <xf numFmtId="4" fontId="45" fillId="2" borderId="12" xfId="0" applyNumberFormat="1" applyFont="1" applyFill="1" applyBorder="1" applyAlignment="1">
      <alignment horizontal="left" vertical="center" wrapText="1"/>
    </xf>
    <xf numFmtId="4" fontId="45" fillId="2" borderId="5" xfId="0" applyNumberFormat="1" applyFont="1" applyFill="1" applyBorder="1" applyAlignment="1">
      <alignment horizontal="left" vertical="center" wrapText="1"/>
    </xf>
    <xf numFmtId="4" fontId="61" fillId="7" borderId="20" xfId="0" applyNumberFormat="1" applyFont="1" applyFill="1" applyBorder="1" applyAlignment="1">
      <alignment horizontal="right" vertical="center"/>
    </xf>
    <xf numFmtId="4" fontId="45" fillId="0" borderId="5" xfId="0" applyNumberFormat="1" applyFont="1" applyFill="1" applyBorder="1" applyAlignment="1">
      <alignment horizontal="left" vertical="center" wrapText="1"/>
    </xf>
    <xf numFmtId="4" fontId="45" fillId="2" borderId="10" xfId="0" applyNumberFormat="1" applyFont="1" applyFill="1" applyBorder="1" applyAlignment="1">
      <alignment horizontal="left" vertical="center" wrapText="1"/>
    </xf>
    <xf numFmtId="4" fontId="51" fillId="2" borderId="12" xfId="0" applyNumberFormat="1" applyFont="1" applyFill="1" applyBorder="1" applyAlignment="1">
      <alignment horizontal="center" vertical="center" wrapText="1"/>
    </xf>
    <xf numFmtId="4" fontId="51" fillId="2" borderId="5" xfId="0" applyNumberFormat="1" applyFont="1" applyFill="1" applyBorder="1" applyAlignment="1">
      <alignment horizontal="center" vertical="center" wrapText="1"/>
    </xf>
    <xf numFmtId="4" fontId="53" fillId="2" borderId="5" xfId="3" applyNumberFormat="1" applyFont="1" applyFill="1" applyBorder="1" applyAlignment="1">
      <alignment horizontal="center" vertical="center"/>
    </xf>
    <xf numFmtId="4" fontId="61" fillId="9" borderId="5" xfId="3" applyNumberFormat="1" applyFont="1" applyFill="1" applyBorder="1" applyAlignment="1">
      <alignment horizontal="center" vertical="center"/>
    </xf>
    <xf numFmtId="4" fontId="61" fillId="7" borderId="5" xfId="3" applyNumberFormat="1" applyFont="1" applyFill="1" applyBorder="1" applyAlignment="1">
      <alignment horizontal="center" vertical="center"/>
    </xf>
    <xf numFmtId="49" fontId="25" fillId="7" borderId="22" xfId="0" applyNumberFormat="1" applyFont="1" applyFill="1" applyBorder="1" applyAlignment="1">
      <alignment horizontal="left" wrapText="1"/>
    </xf>
    <xf numFmtId="2" fontId="27" fillId="2" borderId="17" xfId="0" applyNumberFormat="1" applyFont="1" applyFill="1" applyBorder="1" applyAlignment="1">
      <alignment vertical="center" wrapText="1"/>
    </xf>
    <xf numFmtId="49" fontId="52" fillId="0" borderId="19" xfId="0" applyNumberFormat="1" applyFont="1" applyBorder="1" applyAlignment="1">
      <alignment horizontal="left" vertical="center" wrapText="1"/>
    </xf>
    <xf numFmtId="0" fontId="56" fillId="0" borderId="19" xfId="0" applyFont="1" applyBorder="1" applyAlignment="1">
      <alignment horizontal="right" vertical="center" wrapText="1"/>
    </xf>
    <xf numFmtId="4" fontId="26" fillId="2" borderId="9" xfId="0" applyNumberFormat="1" applyFont="1" applyFill="1" applyBorder="1" applyAlignment="1">
      <alignment vertical="center" wrapText="1"/>
    </xf>
    <xf numFmtId="49" fontId="52" fillId="0" borderId="21" xfId="0" applyNumberFormat="1" applyFont="1" applyBorder="1" applyAlignment="1">
      <alignment horizontal="left" vertical="center" wrapText="1"/>
    </xf>
    <xf numFmtId="4" fontId="26" fillId="2" borderId="8" xfId="0" applyNumberFormat="1" applyFont="1" applyFill="1" applyBorder="1" applyAlignment="1">
      <alignment vertical="center" wrapText="1"/>
    </xf>
    <xf numFmtId="49" fontId="52" fillId="0" borderId="21" xfId="2" applyNumberFormat="1" applyFont="1" applyBorder="1" applyAlignment="1">
      <alignment horizontal="left" vertical="center" wrapText="1"/>
    </xf>
    <xf numFmtId="49" fontId="56" fillId="2" borderId="18" xfId="0" applyNumberFormat="1" applyFont="1" applyFill="1" applyBorder="1" applyAlignment="1">
      <alignment vertical="center" wrapText="1"/>
    </xf>
    <xf numFmtId="4" fontId="54" fillId="7" borderId="21" xfId="0" applyNumberFormat="1" applyFont="1" applyFill="1" applyBorder="1" applyAlignment="1">
      <alignment vertical="center"/>
    </xf>
    <xf numFmtId="0" fontId="61" fillId="7" borderId="18" xfId="0" applyFont="1" applyFill="1" applyBorder="1" applyAlignment="1">
      <alignment vertical="center" wrapText="1"/>
    </xf>
    <xf numFmtId="0" fontId="29" fillId="10" borderId="16" xfId="0" applyFont="1" applyFill="1" applyBorder="1" applyAlignment="1">
      <alignment vertical="center" wrapText="1"/>
    </xf>
    <xf numFmtId="49" fontId="29" fillId="0" borderId="14" xfId="0" applyNumberFormat="1" applyFont="1" applyFill="1" applyBorder="1" applyAlignment="1">
      <alignment horizontal="center" vertical="center" wrapText="1"/>
    </xf>
    <xf numFmtId="49" fontId="28" fillId="0" borderId="16" xfId="0" applyNumberFormat="1" applyFont="1" applyFill="1" applyBorder="1" applyAlignment="1">
      <alignment horizontal="center" vertical="center"/>
    </xf>
    <xf numFmtId="49" fontId="54" fillId="0" borderId="18" xfId="0" applyNumberFormat="1" applyFont="1" applyFill="1" applyBorder="1" applyAlignment="1">
      <alignment vertical="center" wrapText="1"/>
    </xf>
    <xf numFmtId="4" fontId="60" fillId="0" borderId="20" xfId="0" applyNumberFormat="1" applyFont="1" applyFill="1" applyBorder="1" applyAlignment="1">
      <alignment horizontal="right" vertical="center" wrapText="1"/>
    </xf>
    <xf numFmtId="0" fontId="2" fillId="2" borderId="21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vertical="center" wrapText="1"/>
    </xf>
    <xf numFmtId="0" fontId="27" fillId="2" borderId="9" xfId="0" applyFont="1" applyFill="1" applyBorder="1" applyAlignment="1">
      <alignment vertical="center" wrapText="1"/>
    </xf>
    <xf numFmtId="49" fontId="44" fillId="0" borderId="9" xfId="0" applyNumberFormat="1" applyFont="1" applyFill="1" applyBorder="1" applyAlignment="1">
      <alignment horizontal="right" vertical="center" wrapText="1"/>
    </xf>
    <xf numFmtId="0" fontId="27" fillId="2" borderId="21" xfId="0" applyFont="1" applyFill="1" applyBorder="1" applyAlignment="1">
      <alignment vertical="center" wrapText="1"/>
    </xf>
    <xf numFmtId="49" fontId="44" fillId="0" borderId="8" xfId="0" applyNumberFormat="1" applyFont="1" applyFill="1" applyBorder="1" applyAlignment="1">
      <alignment horizontal="right" vertical="center" wrapText="1"/>
    </xf>
    <xf numFmtId="4" fontId="45" fillId="0" borderId="12" xfId="0" applyNumberFormat="1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vertical="center" wrapText="1"/>
    </xf>
    <xf numFmtId="49" fontId="56" fillId="2" borderId="21" xfId="0" applyNumberFormat="1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49" fontId="54" fillId="2" borderId="18" xfId="0" applyNumberFormat="1" applyFont="1" applyFill="1" applyBorder="1" applyAlignment="1">
      <alignment vertical="center" wrapText="1"/>
    </xf>
    <xf numFmtId="4" fontId="60" fillId="2" borderId="20" xfId="0" applyNumberFormat="1" applyFont="1" applyFill="1" applyBorder="1" applyAlignment="1">
      <alignment horizontal="right" vertical="center" wrapText="1"/>
    </xf>
    <xf numFmtId="0" fontId="38" fillId="2" borderId="21" xfId="0" applyNumberFormat="1" applyFont="1" applyFill="1" applyBorder="1" applyAlignment="1">
      <alignment horizontal="left" vertical="center" wrapText="1"/>
    </xf>
    <xf numFmtId="49" fontId="44" fillId="2" borderId="9" xfId="0" applyNumberFormat="1" applyFont="1" applyFill="1" applyBorder="1" applyAlignment="1">
      <alignment vertical="center" wrapText="1"/>
    </xf>
    <xf numFmtId="0" fontId="55" fillId="2" borderId="21" xfId="0" applyFont="1" applyFill="1" applyBorder="1" applyAlignment="1">
      <alignment vertical="center" wrapText="1"/>
    </xf>
    <xf numFmtId="49" fontId="44" fillId="2" borderId="8" xfId="0" applyNumberFormat="1" applyFont="1" applyFill="1" applyBorder="1" applyAlignment="1">
      <alignment vertical="center" wrapText="1"/>
    </xf>
    <xf numFmtId="0" fontId="30" fillId="2" borderId="9" xfId="0" applyFont="1" applyFill="1" applyBorder="1" applyAlignment="1">
      <alignment vertical="center" wrapText="1"/>
    </xf>
    <xf numFmtId="0" fontId="23" fillId="2" borderId="21" xfId="0" applyFont="1" applyFill="1" applyBorder="1" applyAlignment="1">
      <alignment vertical="center" wrapText="1"/>
    </xf>
    <xf numFmtId="4" fontId="45" fillId="0" borderId="10" xfId="0" applyNumberFormat="1" applyFont="1" applyFill="1" applyBorder="1" applyAlignment="1">
      <alignment horizontal="left" vertical="center" wrapText="1"/>
    </xf>
    <xf numFmtId="0" fontId="23" fillId="2" borderId="8" xfId="0" applyFont="1" applyFill="1" applyBorder="1" applyAlignment="1">
      <alignment vertical="center" wrapText="1"/>
    </xf>
    <xf numFmtId="0" fontId="30" fillId="2" borderId="21" xfId="0" applyFont="1" applyFill="1" applyBorder="1" applyAlignment="1">
      <alignment horizontal="left" vertical="center" wrapText="1"/>
    </xf>
    <xf numFmtId="49" fontId="37" fillId="7" borderId="18" xfId="0" applyNumberFormat="1" applyFont="1" applyFill="1" applyBorder="1" applyAlignment="1">
      <alignment vertical="center" wrapText="1"/>
    </xf>
    <xf numFmtId="4" fontId="60" fillId="7" borderId="20" xfId="0" applyNumberFormat="1" applyFont="1" applyFill="1" applyBorder="1" applyAlignment="1">
      <alignment horizontal="center" vertical="center" wrapText="1"/>
    </xf>
    <xf numFmtId="0" fontId="64" fillId="7" borderId="21" xfId="0" applyFont="1" applyFill="1" applyBorder="1" applyAlignment="1">
      <alignment vertical="center" wrapText="1"/>
    </xf>
    <xf numFmtId="4" fontId="51" fillId="2" borderId="10" xfId="0" applyNumberFormat="1" applyFont="1" applyFill="1" applyBorder="1" applyAlignment="1">
      <alignment horizontal="center" vertical="center" wrapText="1"/>
    </xf>
    <xf numFmtId="49" fontId="44" fillId="2" borderId="9" xfId="0" applyNumberFormat="1" applyFont="1" applyFill="1" applyBorder="1" applyAlignment="1">
      <alignment horizontal="center" vertical="center" wrapText="1"/>
    </xf>
    <xf numFmtId="4" fontId="53" fillId="2" borderId="12" xfId="3" applyNumberFormat="1" applyFont="1" applyFill="1" applyBorder="1" applyAlignment="1">
      <alignment horizontal="center" vertical="center"/>
    </xf>
    <xf numFmtId="4" fontId="32" fillId="2" borderId="9" xfId="3" applyNumberFormat="1" applyFont="1" applyFill="1" applyBorder="1" applyAlignment="1">
      <alignment vertical="center" wrapText="1"/>
    </xf>
    <xf numFmtId="49" fontId="23" fillId="7" borderId="18" xfId="0" applyNumberFormat="1" applyFont="1" applyFill="1" applyBorder="1" applyAlignment="1">
      <alignment vertical="center" wrapText="1"/>
    </xf>
    <xf numFmtId="4" fontId="52" fillId="7" borderId="21" xfId="0" applyNumberFormat="1" applyFont="1" applyFill="1" applyBorder="1" applyAlignment="1">
      <alignment vertical="center" wrapText="1"/>
    </xf>
    <xf numFmtId="49" fontId="65" fillId="0" borderId="0" xfId="0" applyNumberFormat="1" applyFont="1" applyAlignment="1">
      <alignment vertical="center"/>
    </xf>
    <xf numFmtId="4" fontId="65" fillId="0" borderId="0" xfId="0" applyNumberFormat="1" applyFont="1" applyAlignment="1">
      <alignment horizontal="center" vertical="center"/>
    </xf>
    <xf numFmtId="4" fontId="65" fillId="0" borderId="0" xfId="0" applyNumberFormat="1" applyFont="1" applyAlignment="1">
      <alignment vertical="center"/>
    </xf>
    <xf numFmtId="49" fontId="65" fillId="2" borderId="0" xfId="0" applyNumberFormat="1" applyFont="1" applyFill="1" applyAlignment="1">
      <alignment vertical="center"/>
    </xf>
    <xf numFmtId="4" fontId="65" fillId="2" borderId="0" xfId="0" applyNumberFormat="1" applyFont="1" applyFill="1" applyAlignment="1">
      <alignment horizontal="center" vertical="center"/>
    </xf>
    <xf numFmtId="4" fontId="65" fillId="2" borderId="0" xfId="0" applyNumberFormat="1" applyFont="1" applyFill="1" applyAlignment="1">
      <alignment vertical="center"/>
    </xf>
    <xf numFmtId="49" fontId="37" fillId="0" borderId="15" xfId="0" applyNumberFormat="1" applyFont="1" applyBorder="1" applyAlignment="1">
      <alignment horizontal="center" wrapText="1"/>
    </xf>
    <xf numFmtId="49" fontId="7" fillId="0" borderId="0" xfId="0" applyNumberFormat="1" applyFont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right" vertical="center" wrapText="1"/>
    </xf>
    <xf numFmtId="4" fontId="53" fillId="2" borderId="20" xfId="0" applyNumberFormat="1" applyFont="1" applyFill="1" applyBorder="1" applyAlignment="1">
      <alignment horizontal="left" vertical="center"/>
    </xf>
    <xf numFmtId="49" fontId="44" fillId="2" borderId="18" xfId="0" applyNumberFormat="1" applyFont="1" applyFill="1" applyBorder="1" applyAlignment="1">
      <alignment horizontal="left" vertical="center" wrapText="1"/>
    </xf>
    <xf numFmtId="4" fontId="51" fillId="2" borderId="12" xfId="0" applyNumberFormat="1" applyFont="1" applyFill="1" applyBorder="1" applyAlignment="1">
      <alignment horizontal="left" vertical="center" wrapText="1"/>
    </xf>
    <xf numFmtId="4" fontId="53" fillId="2" borderId="5" xfId="0" applyNumberFormat="1" applyFont="1" applyFill="1" applyBorder="1" applyAlignment="1">
      <alignment horizontal="left" vertical="center"/>
    </xf>
    <xf numFmtId="4" fontId="51" fillId="2" borderId="5" xfId="0" applyNumberFormat="1" applyFont="1" applyFill="1" applyBorder="1" applyAlignment="1">
      <alignment horizontal="left" vertical="center" wrapText="1"/>
    </xf>
    <xf numFmtId="4" fontId="53" fillId="2" borderId="10" xfId="0" applyNumberFormat="1" applyFont="1" applyFill="1" applyBorder="1" applyAlignment="1">
      <alignment horizontal="left" vertical="center"/>
    </xf>
    <xf numFmtId="3" fontId="7" fillId="0" borderId="1" xfId="0" applyNumberFormat="1" applyFont="1" applyBorder="1" applyAlignment="1" applyProtection="1">
      <alignment horizontal="center" wrapText="1"/>
      <protection locked="0"/>
    </xf>
    <xf numFmtId="4" fontId="7" fillId="0" borderId="1" xfId="0" applyNumberFormat="1" applyFont="1" applyBorder="1" applyAlignment="1" applyProtection="1">
      <alignment horizontal="center" wrapText="1"/>
      <protection locked="0"/>
    </xf>
    <xf numFmtId="0" fontId="7" fillId="0" borderId="0" xfId="0" applyFont="1" applyAlignment="1" applyProtection="1">
      <alignment horizontal="center" wrapText="1"/>
      <protection locked="0"/>
    </xf>
    <xf numFmtId="0" fontId="12" fillId="3" borderId="1" xfId="0" applyFont="1" applyFill="1" applyBorder="1" applyAlignment="1" applyProtection="1">
      <alignment horizontal="left" wrapText="1"/>
      <protection locked="0"/>
    </xf>
    <xf numFmtId="0" fontId="7" fillId="0" borderId="8" xfId="0" applyFont="1" applyBorder="1" applyAlignment="1" applyProtection="1">
      <alignment horizontal="center" vertical="center" wrapText="1"/>
      <protection locked="0"/>
    </xf>
    <xf numFmtId="0" fontId="7" fillId="0" borderId="16" xfId="0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3" fontId="7" fillId="0" borderId="8" xfId="0" applyNumberFormat="1" applyFont="1" applyBorder="1" applyAlignment="1" applyProtection="1">
      <alignment horizontal="center" vertical="center" wrapText="1"/>
      <protection locked="0"/>
    </xf>
    <xf numFmtId="3" fontId="7" fillId="0" borderId="16" xfId="0" applyNumberFormat="1" applyFont="1" applyBorder="1" applyAlignment="1" applyProtection="1">
      <alignment horizontal="center" vertical="center" wrapText="1"/>
      <protection locked="0"/>
    </xf>
    <xf numFmtId="3" fontId="7" fillId="0" borderId="9" xfId="0" applyNumberFormat="1" applyFont="1" applyBorder="1" applyAlignment="1" applyProtection="1">
      <alignment horizontal="center" vertical="center" wrapText="1"/>
      <protection locked="0"/>
    </xf>
    <xf numFmtId="49" fontId="8" fillId="3" borderId="1" xfId="0" applyNumberFormat="1" applyFont="1" applyFill="1" applyBorder="1" applyAlignment="1" applyProtection="1">
      <alignment horizontal="center" wrapText="1"/>
      <protection locked="0"/>
    </xf>
    <xf numFmtId="49" fontId="15" fillId="3" borderId="5" xfId="0" applyNumberFormat="1" applyFont="1" applyFill="1" applyBorder="1" applyAlignment="1" applyProtection="1">
      <alignment horizontal="center" wrapText="1"/>
      <protection locked="0"/>
    </xf>
    <xf numFmtId="49" fontId="15" fillId="3" borderId="6" xfId="0" applyNumberFormat="1" applyFont="1" applyFill="1" applyBorder="1" applyAlignment="1" applyProtection="1">
      <alignment horizontal="center" wrapText="1"/>
      <protection locked="0"/>
    </xf>
    <xf numFmtId="49" fontId="13" fillId="0" borderId="5" xfId="0" applyNumberFormat="1" applyFont="1" applyBorder="1" applyAlignment="1" applyProtection="1">
      <alignment horizontal="center" wrapText="1"/>
      <protection locked="0"/>
    </xf>
    <xf numFmtId="49" fontId="13" fillId="0" borderId="6" xfId="0" applyNumberFormat="1" applyFont="1" applyBorder="1" applyAlignment="1" applyProtection="1">
      <alignment horizontal="center" wrapText="1"/>
      <protection locked="0"/>
    </xf>
    <xf numFmtId="3" fontId="13" fillId="0" borderId="5" xfId="0" applyNumberFormat="1" applyFont="1" applyBorder="1" applyAlignment="1" applyProtection="1">
      <alignment horizontal="center" wrapText="1"/>
      <protection locked="0"/>
    </xf>
    <xf numFmtId="3" fontId="13" fillId="0" borderId="6" xfId="0" applyNumberFormat="1" applyFont="1" applyBorder="1" applyAlignment="1" applyProtection="1">
      <alignment horizontal="center" wrapText="1"/>
      <protection locked="0"/>
    </xf>
    <xf numFmtId="0" fontId="13" fillId="0" borderId="5" xfId="0" applyFont="1" applyBorder="1" applyAlignment="1" applyProtection="1">
      <alignment wrapText="1"/>
      <protection locked="0"/>
    </xf>
    <xf numFmtId="0" fontId="13" fillId="0" borderId="7" xfId="0" applyFont="1" applyBorder="1" applyAlignment="1" applyProtection="1">
      <alignment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49" fontId="7" fillId="0" borderId="1" xfId="0" applyNumberFormat="1" applyFont="1" applyBorder="1" applyAlignment="1" applyProtection="1">
      <alignment horizontal="center" wrapText="1"/>
      <protection locked="0"/>
    </xf>
    <xf numFmtId="0" fontId="17" fillId="0" borderId="1" xfId="0" applyFont="1" applyBorder="1" applyAlignment="1" applyProtection="1">
      <alignment horizontal="center" vertical="center" wrapText="1"/>
      <protection locked="0"/>
    </xf>
    <xf numFmtId="49" fontId="8" fillId="0" borderId="1" xfId="0" applyNumberFormat="1" applyFont="1" applyBorder="1" applyAlignment="1" applyProtection="1">
      <alignment horizontal="center" wrapText="1"/>
      <protection locked="0"/>
    </xf>
    <xf numFmtId="0" fontId="12" fillId="0" borderId="1" xfId="0" applyFont="1" applyBorder="1" applyAlignment="1" applyProtection="1">
      <alignment horizontal="left" wrapText="1"/>
      <protection locked="0"/>
    </xf>
    <xf numFmtId="0" fontId="11" fillId="0" borderId="1" xfId="0" applyFont="1" applyBorder="1" applyAlignment="1" applyProtection="1">
      <alignment horizontal="left" wrapText="1"/>
      <protection locked="0"/>
    </xf>
    <xf numFmtId="49" fontId="7" fillId="0" borderId="5" xfId="0" applyNumberFormat="1" applyFont="1" applyBorder="1" applyAlignment="1" applyProtection="1">
      <alignment horizontal="center" wrapText="1"/>
      <protection locked="0"/>
    </xf>
    <xf numFmtId="49" fontId="7" fillId="0" borderId="7" xfId="0" applyNumberFormat="1" applyFont="1" applyBorder="1" applyAlignment="1" applyProtection="1">
      <alignment horizontal="center" wrapText="1"/>
      <protection locked="0"/>
    </xf>
    <xf numFmtId="0" fontId="19" fillId="0" borderId="1" xfId="0" applyFont="1" applyBorder="1" applyAlignment="1" applyProtection="1">
      <alignment horizontal="left" wrapText="1"/>
      <protection locked="0"/>
    </xf>
    <xf numFmtId="3" fontId="7" fillId="0" borderId="1" xfId="0" applyNumberFormat="1" applyFont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horizontal="center" wrapText="1"/>
      <protection locked="0"/>
    </xf>
    <xf numFmtId="49" fontId="7" fillId="0" borderId="3" xfId="0" applyNumberFormat="1" applyFont="1" applyBorder="1" applyAlignment="1" applyProtection="1">
      <alignment horizontal="center" wrapText="1"/>
      <protection locked="0"/>
    </xf>
    <xf numFmtId="49" fontId="7" fillId="0" borderId="0" xfId="0" applyNumberFormat="1" applyFont="1" applyBorder="1" applyAlignment="1" applyProtection="1">
      <alignment horizontal="center" wrapText="1"/>
      <protection locked="0"/>
    </xf>
    <xf numFmtId="0" fontId="11" fillId="2" borderId="1" xfId="0" applyFont="1" applyFill="1" applyBorder="1" applyAlignment="1" applyProtection="1">
      <alignment horizontal="left" wrapText="1"/>
      <protection locked="0"/>
    </xf>
    <xf numFmtId="0" fontId="12" fillId="0" borderId="0" xfId="0" applyFont="1" applyBorder="1" applyAlignment="1" applyProtection="1">
      <alignment horizontal="center" wrapText="1"/>
      <protection locked="0"/>
    </xf>
    <xf numFmtId="0" fontId="11" fillId="0" borderId="1" xfId="0" applyFont="1" applyBorder="1" applyAlignment="1" applyProtection="1">
      <alignment horizontal="left" vertical="center" wrapText="1"/>
      <protection locked="0"/>
    </xf>
    <xf numFmtId="49" fontId="7" fillId="2" borderId="1" xfId="0" applyNumberFormat="1" applyFont="1" applyFill="1" applyBorder="1" applyAlignment="1" applyProtection="1">
      <alignment horizontal="center" wrapText="1"/>
      <protection locked="0"/>
    </xf>
    <xf numFmtId="3" fontId="17" fillId="0" borderId="0" xfId="0" applyNumberFormat="1" applyFont="1" applyBorder="1" applyAlignment="1" applyProtection="1">
      <alignment horizontal="center" wrapText="1"/>
      <protection locked="0"/>
    </xf>
    <xf numFmtId="3" fontId="7" fillId="0" borderId="3" xfId="0" applyNumberFormat="1" applyFont="1" applyBorder="1" applyAlignment="1" applyProtection="1">
      <alignment horizontal="center" wrapText="1"/>
      <protection locked="0"/>
    </xf>
    <xf numFmtId="49" fontId="7" fillId="0" borderId="2" xfId="0" applyNumberFormat="1" applyFont="1" applyBorder="1" applyAlignment="1" applyProtection="1">
      <alignment horizontal="center" wrapText="1"/>
      <protection locked="0"/>
    </xf>
    <xf numFmtId="3" fontId="7" fillId="0" borderId="2" xfId="0" applyNumberFormat="1" applyFont="1" applyBorder="1" applyAlignment="1" applyProtection="1">
      <alignment horizontal="center" wrapText="1"/>
      <protection locked="0"/>
    </xf>
    <xf numFmtId="49" fontId="17" fillId="0" borderId="2" xfId="0" applyNumberFormat="1" applyFont="1" applyBorder="1" applyAlignment="1" applyProtection="1">
      <alignment horizontal="center" wrapText="1"/>
      <protection locked="0"/>
    </xf>
    <xf numFmtId="3" fontId="13" fillId="0" borderId="7" xfId="0" applyNumberFormat="1" applyFont="1" applyBorder="1" applyAlignment="1" applyProtection="1">
      <alignment horizontal="center" wrapText="1"/>
      <protection locked="0"/>
    </xf>
    <xf numFmtId="0" fontId="7" fillId="0" borderId="5" xfId="0" applyFont="1" applyBorder="1" applyAlignment="1" applyProtection="1">
      <alignment wrapText="1"/>
      <protection locked="0"/>
    </xf>
    <xf numFmtId="0" fontId="7" fillId="0" borderId="6" xfId="0" applyFont="1" applyBorder="1" applyAlignment="1" applyProtection="1">
      <alignment wrapText="1"/>
      <protection locked="0"/>
    </xf>
    <xf numFmtId="0" fontId="7" fillId="0" borderId="7" xfId="0" applyFont="1" applyBorder="1" applyAlignment="1" applyProtection="1">
      <alignment wrapText="1"/>
      <protection locked="0"/>
    </xf>
    <xf numFmtId="0" fontId="9" fillId="0" borderId="5" xfId="0" applyFont="1" applyBorder="1" applyAlignment="1" applyProtection="1">
      <alignment horizontal="left" wrapText="1"/>
      <protection locked="0"/>
    </xf>
    <xf numFmtId="0" fontId="9" fillId="0" borderId="6" xfId="0" applyFont="1" applyBorder="1" applyAlignment="1" applyProtection="1">
      <alignment horizontal="left" wrapText="1"/>
      <protection locked="0"/>
    </xf>
    <xf numFmtId="0" fontId="9" fillId="0" borderId="7" xfId="0" applyFont="1" applyBorder="1" applyAlignment="1" applyProtection="1">
      <alignment horizontal="left" wrapText="1"/>
      <protection locked="0"/>
    </xf>
    <xf numFmtId="0" fontId="9" fillId="0" borderId="5" xfId="0" applyFont="1" applyBorder="1" applyAlignment="1" applyProtection="1">
      <alignment horizontal="center" wrapText="1"/>
      <protection locked="0"/>
    </xf>
    <xf numFmtId="0" fontId="9" fillId="0" borderId="7" xfId="0" applyFont="1" applyBorder="1" applyAlignment="1" applyProtection="1">
      <alignment horizontal="center" wrapText="1"/>
      <protection locked="0"/>
    </xf>
    <xf numFmtId="0" fontId="11" fillId="0" borderId="10" xfId="0" applyFont="1" applyBorder="1" applyAlignment="1" applyProtection="1">
      <alignment horizontal="left" vertical="center" wrapText="1"/>
      <protection locked="0"/>
    </xf>
    <xf numFmtId="0" fontId="11" fillId="0" borderId="11" xfId="0" applyFont="1" applyBorder="1" applyAlignment="1" applyProtection="1">
      <alignment horizontal="left" vertical="center" wrapText="1"/>
      <protection locked="0"/>
    </xf>
    <xf numFmtId="0" fontId="11" fillId="0" borderId="14" xfId="0" applyFont="1" applyBorder="1" applyAlignment="1" applyProtection="1">
      <alignment horizontal="left" vertical="center" wrapText="1"/>
      <protection locked="0"/>
    </xf>
    <xf numFmtId="0" fontId="11" fillId="0" borderId="15" xfId="0" applyFont="1" applyBorder="1" applyAlignment="1" applyProtection="1">
      <alignment horizontal="left" vertical="center" wrapText="1"/>
      <protection locked="0"/>
    </xf>
    <xf numFmtId="0" fontId="9" fillId="0" borderId="1" xfId="0" applyFont="1" applyBorder="1" applyAlignment="1" applyProtection="1">
      <alignment horizontal="left" wrapText="1"/>
      <protection locked="0"/>
    </xf>
    <xf numFmtId="0" fontId="7" fillId="0" borderId="5" xfId="0" applyFont="1" applyBorder="1" applyAlignment="1" applyProtection="1">
      <alignment horizontal="center" wrapText="1"/>
      <protection locked="0"/>
    </xf>
    <xf numFmtId="0" fontId="7" fillId="0" borderId="7" xfId="0" applyFont="1" applyBorder="1" applyAlignment="1" applyProtection="1">
      <alignment horizontal="center" wrapText="1"/>
      <protection locked="0"/>
    </xf>
    <xf numFmtId="0" fontId="7" fillId="0" borderId="12" xfId="0" applyFont="1" applyBorder="1" applyAlignment="1" applyProtection="1">
      <alignment horizontal="center" wrapText="1"/>
      <protection locked="0"/>
    </xf>
    <xf numFmtId="0" fontId="7" fillId="0" borderId="13" xfId="0" applyFont="1" applyBorder="1" applyAlignment="1" applyProtection="1">
      <alignment horizontal="center" wrapText="1"/>
      <protection locked="0"/>
    </xf>
    <xf numFmtId="0" fontId="7" fillId="0" borderId="1" xfId="0" applyFont="1" applyBorder="1" applyAlignment="1" applyProtection="1">
      <alignment horizontal="center" wrapText="1"/>
      <protection locked="0"/>
    </xf>
    <xf numFmtId="0" fontId="7" fillId="0" borderId="9" xfId="0" applyFont="1" applyBorder="1" applyAlignment="1" applyProtection="1">
      <alignment horizontal="left" wrapText="1"/>
      <protection locked="0"/>
    </xf>
    <xf numFmtId="0" fontId="7" fillId="0" borderId="1" xfId="0" applyFont="1" applyBorder="1" applyAlignment="1" applyProtection="1">
      <alignment horizontal="left" wrapText="1"/>
      <protection locked="0"/>
    </xf>
    <xf numFmtId="0" fontId="9" fillId="0" borderId="6" xfId="0" applyFont="1" applyBorder="1" applyAlignment="1" applyProtection="1">
      <alignment horizontal="center" wrapText="1"/>
      <protection locked="0"/>
    </xf>
    <xf numFmtId="49" fontId="15" fillId="3" borderId="7" xfId="0" applyNumberFormat="1" applyFont="1" applyFill="1" applyBorder="1" applyAlignment="1" applyProtection="1">
      <alignment horizontal="center" wrapText="1"/>
      <protection locked="0"/>
    </xf>
    <xf numFmtId="0" fontId="15" fillId="0" borderId="5" xfId="0" applyFont="1" applyBorder="1" applyAlignment="1" applyProtection="1">
      <alignment wrapText="1"/>
      <protection locked="0"/>
    </xf>
    <xf numFmtId="0" fontId="15" fillId="0" borderId="7" xfId="0" applyFont="1" applyBorder="1" applyAlignment="1" applyProtection="1">
      <alignment wrapText="1"/>
      <protection locked="0"/>
    </xf>
    <xf numFmtId="0" fontId="18" fillId="0" borderId="4" xfId="0" applyFont="1" applyBorder="1" applyAlignment="1" applyProtection="1">
      <alignment horizontal="center" wrapText="1"/>
      <protection locked="0"/>
    </xf>
    <xf numFmtId="0" fontId="11" fillId="0" borderId="0" xfId="0" applyFont="1" applyAlignment="1" applyProtection="1">
      <alignment horizontal="center" wrapText="1"/>
      <protection locked="0"/>
    </xf>
    <xf numFmtId="0" fontId="7" fillId="0" borderId="5" xfId="0" applyFont="1" applyBorder="1" applyAlignment="1" applyProtection="1">
      <alignment horizontal="justify" vertical="top" wrapText="1"/>
      <protection locked="0"/>
    </xf>
    <xf numFmtId="0" fontId="7" fillId="0" borderId="6" xfId="0" applyFont="1" applyBorder="1" applyAlignment="1" applyProtection="1">
      <alignment horizontal="justify" vertical="top" wrapText="1"/>
      <protection locked="0"/>
    </xf>
    <xf numFmtId="0" fontId="7" fillId="0" borderId="7" xfId="0" applyFont="1" applyBorder="1" applyAlignment="1" applyProtection="1">
      <alignment horizontal="justify" vertical="top" wrapText="1"/>
      <protection locked="0"/>
    </xf>
    <xf numFmtId="0" fontId="8" fillId="0" borderId="5" xfId="0" applyFont="1" applyBorder="1" applyAlignment="1" applyProtection="1">
      <alignment horizontal="center" wrapText="1"/>
      <protection locked="0"/>
    </xf>
    <xf numFmtId="0" fontId="8" fillId="0" borderId="6" xfId="0" applyFont="1" applyBorder="1" applyAlignment="1" applyProtection="1">
      <alignment horizontal="center" wrapText="1"/>
      <protection locked="0"/>
    </xf>
    <xf numFmtId="0" fontId="8" fillId="0" borderId="7" xfId="0" applyFont="1" applyBorder="1" applyAlignment="1" applyProtection="1">
      <alignment horizontal="center" wrapText="1"/>
      <protection locked="0"/>
    </xf>
    <xf numFmtId="0" fontId="7" fillId="0" borderId="6" xfId="0" applyFont="1" applyBorder="1" applyAlignment="1" applyProtection="1">
      <alignment horizontal="center" wrapText="1"/>
      <protection locked="0"/>
    </xf>
    <xf numFmtId="0" fontId="7" fillId="0" borderId="5" xfId="0" applyFont="1" applyBorder="1" applyAlignment="1" applyProtection="1">
      <alignment horizontal="justify" wrapText="1"/>
      <protection locked="0"/>
    </xf>
    <xf numFmtId="0" fontId="7" fillId="0" borderId="6" xfId="0" applyFont="1" applyBorder="1" applyAlignment="1" applyProtection="1">
      <alignment horizontal="justify" wrapText="1"/>
      <protection locked="0"/>
    </xf>
    <xf numFmtId="0" fontId="7" fillId="0" borderId="7" xfId="0" applyFont="1" applyBorder="1" applyAlignment="1" applyProtection="1">
      <alignment horizontal="justify" wrapText="1"/>
      <protection locked="0"/>
    </xf>
    <xf numFmtId="0" fontId="3" fillId="0" borderId="5" xfId="0" applyFont="1" applyBorder="1" applyAlignment="1" applyProtection="1">
      <alignment horizontal="justify" vertical="top" wrapText="1"/>
      <protection locked="0"/>
    </xf>
    <xf numFmtId="0" fontId="3" fillId="0" borderId="6" xfId="0" applyFont="1" applyBorder="1" applyAlignment="1" applyProtection="1">
      <alignment horizontal="justify" vertical="top" wrapText="1"/>
      <protection locked="0"/>
    </xf>
    <xf numFmtId="0" fontId="3" fillId="0" borderId="7" xfId="0" applyFont="1" applyBorder="1" applyAlignment="1" applyProtection="1">
      <alignment horizontal="justify" vertical="top" wrapText="1"/>
      <protection locked="0"/>
    </xf>
    <xf numFmtId="0" fontId="3" fillId="0" borderId="0" xfId="0" applyFont="1" applyAlignment="1" applyProtection="1">
      <alignment horizontal="left" wrapText="1"/>
      <protection locked="0"/>
    </xf>
    <xf numFmtId="0" fontId="7" fillId="0" borderId="0" xfId="0" applyFont="1" applyAlignment="1" applyProtection="1">
      <alignment horizontal="left" wrapText="1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center" wrapText="1"/>
      <protection locked="0"/>
    </xf>
    <xf numFmtId="3" fontId="7" fillId="0" borderId="1" xfId="0" applyNumberFormat="1" applyFont="1" applyBorder="1" applyAlignment="1" applyProtection="1">
      <alignment horizontal="center" wrapText="1"/>
      <protection locked="0"/>
    </xf>
    <xf numFmtId="3" fontId="7" fillId="0" borderId="5" xfId="0" applyNumberFormat="1" applyFont="1" applyBorder="1" applyAlignment="1" applyProtection="1">
      <alignment horizontal="center" vertical="center" wrapText="1"/>
      <protection locked="0"/>
    </xf>
    <xf numFmtId="3" fontId="7" fillId="0" borderId="6" xfId="0" applyNumberFormat="1" applyFont="1" applyBorder="1" applyAlignment="1" applyProtection="1">
      <alignment horizontal="center" vertical="center" wrapText="1"/>
      <protection locked="0"/>
    </xf>
    <xf numFmtId="3" fontId="7" fillId="0" borderId="7" xfId="0" applyNumberFormat="1" applyFont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13" fillId="0" borderId="5" xfId="0" applyFont="1" applyBorder="1" applyAlignment="1" applyProtection="1">
      <alignment horizontal="center" vertical="center" wrapText="1"/>
      <protection locked="0"/>
    </xf>
    <xf numFmtId="0" fontId="13" fillId="0" borderId="6" xfId="0" applyFont="1" applyBorder="1" applyAlignment="1" applyProtection="1">
      <alignment horizontal="center" vertical="center" wrapText="1"/>
      <protection locked="0"/>
    </xf>
    <xf numFmtId="4" fontId="7" fillId="0" borderId="1" xfId="0" applyNumberFormat="1" applyFont="1" applyBorder="1" applyAlignment="1" applyProtection="1">
      <alignment horizontal="center" wrapText="1"/>
      <protection locked="0"/>
    </xf>
    <xf numFmtId="0" fontId="13" fillId="0" borderId="1" xfId="0" applyFont="1" applyBorder="1" applyAlignment="1" applyProtection="1">
      <alignment horizontal="left" wrapText="1"/>
      <protection locked="0"/>
    </xf>
    <xf numFmtId="4" fontId="8" fillId="0" borderId="1" xfId="0" applyNumberFormat="1" applyFont="1" applyBorder="1" applyAlignment="1" applyProtection="1">
      <alignment horizontal="center" wrapText="1"/>
      <protection locked="0"/>
    </xf>
    <xf numFmtId="4" fontId="13" fillId="0" borderId="1" xfId="0" applyNumberFormat="1" applyFont="1" applyBorder="1" applyAlignment="1" applyProtection="1">
      <alignment horizontal="center" wrapText="1"/>
      <protection locked="0"/>
    </xf>
    <xf numFmtId="0" fontId="3" fillId="0" borderId="4" xfId="0" applyFont="1" applyBorder="1" applyAlignment="1" applyProtection="1">
      <alignment horizontal="center" wrapText="1"/>
      <protection locked="0"/>
    </xf>
    <xf numFmtId="0" fontId="7" fillId="0" borderId="0" xfId="0" applyFont="1" applyBorder="1" applyAlignment="1" applyProtection="1">
      <alignment horizontal="center" wrapText="1"/>
      <protection locked="0"/>
    </xf>
    <xf numFmtId="3" fontId="7" fillId="0" borderId="0" xfId="0" applyNumberFormat="1" applyFont="1" applyAlignment="1" applyProtection="1">
      <alignment horizontal="right" wrapText="1"/>
      <protection locked="0"/>
    </xf>
    <xf numFmtId="4" fontId="7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 horizontal="center" wrapText="1"/>
      <protection locked="0"/>
    </xf>
    <xf numFmtId="0" fontId="7" fillId="5" borderId="1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 wrapText="1"/>
      <protection locked="0"/>
    </xf>
    <xf numFmtId="3" fontId="7" fillId="0" borderId="4" xfId="0" applyNumberFormat="1" applyFont="1" applyBorder="1" applyAlignment="1" applyProtection="1">
      <alignment horizontal="center" wrapText="1"/>
      <protection locked="0"/>
    </xf>
    <xf numFmtId="0" fontId="11" fillId="0" borderId="0" xfId="0" applyFont="1" applyBorder="1" applyAlignment="1" applyProtection="1">
      <alignment horizontal="right" wrapText="1"/>
      <protection locked="0"/>
    </xf>
    <xf numFmtId="3" fontId="7" fillId="0" borderId="0" xfId="0" applyNumberFormat="1" applyFont="1" applyAlignment="1" applyProtection="1">
      <alignment horizontal="center" wrapText="1"/>
      <protection locked="0"/>
    </xf>
    <xf numFmtId="0" fontId="8" fillId="0" borderId="0" xfId="0" applyFont="1" applyAlignment="1" applyProtection="1">
      <alignment horizontal="center" wrapText="1"/>
      <protection locked="0"/>
    </xf>
    <xf numFmtId="3" fontId="7" fillId="0" borderId="15" xfId="0" applyNumberFormat="1" applyFont="1" applyBorder="1" applyAlignment="1" applyProtection="1">
      <alignment horizontal="right" wrapText="1"/>
      <protection locked="0"/>
    </xf>
    <xf numFmtId="14" fontId="7" fillId="0" borderId="1" xfId="0" applyNumberFormat="1" applyFont="1" applyBorder="1" applyAlignment="1" applyProtection="1">
      <alignment horizontal="center" wrapText="1"/>
      <protection locked="0"/>
    </xf>
    <xf numFmtId="3" fontId="7" fillId="0" borderId="0" xfId="0" applyNumberFormat="1" applyFont="1" applyBorder="1" applyAlignment="1" applyProtection="1">
      <alignment horizontal="right" wrapText="1"/>
      <protection locked="0"/>
    </xf>
    <xf numFmtId="0" fontId="7" fillId="0" borderId="1" xfId="0" applyFont="1" applyBorder="1" applyAlignment="1" applyProtection="1">
      <alignment wrapText="1"/>
      <protection locked="0"/>
    </xf>
    <xf numFmtId="0" fontId="7" fillId="0" borderId="5" xfId="0" applyFont="1" applyBorder="1" applyAlignment="1" applyProtection="1">
      <alignment horizontal="left" wrapText="1"/>
      <protection locked="0"/>
    </xf>
    <xf numFmtId="0" fontId="7" fillId="0" borderId="6" xfId="0" applyFont="1" applyBorder="1" applyAlignment="1" applyProtection="1">
      <alignment horizontal="left" wrapText="1"/>
      <protection locked="0"/>
    </xf>
    <xf numFmtId="0" fontId="7" fillId="0" borderId="7" xfId="0" applyFont="1" applyBorder="1" applyAlignment="1" applyProtection="1">
      <alignment horizontal="left" wrapText="1"/>
      <protection locked="0"/>
    </xf>
    <xf numFmtId="3" fontId="7" fillId="2" borderId="0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0" xfId="0" applyNumberFormat="1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justify" wrapText="1"/>
      <protection locked="0"/>
    </xf>
    <xf numFmtId="0" fontId="7" fillId="5" borderId="8" xfId="0" applyFont="1" applyFill="1" applyBorder="1" applyAlignment="1" applyProtection="1">
      <alignment horizontal="center" vertical="center" wrapText="1"/>
      <protection locked="0"/>
    </xf>
    <xf numFmtId="0" fontId="7" fillId="5" borderId="16" xfId="0" applyFont="1" applyFill="1" applyBorder="1" applyAlignment="1" applyProtection="1">
      <alignment horizontal="center" vertical="center" wrapText="1"/>
      <protection locked="0"/>
    </xf>
    <xf numFmtId="0" fontId="7" fillId="5" borderId="9" xfId="0" applyFont="1" applyFill="1" applyBorder="1" applyAlignment="1" applyProtection="1">
      <alignment horizontal="center" vertical="center" wrapText="1"/>
      <protection locked="0"/>
    </xf>
    <xf numFmtId="1" fontId="13" fillId="0" borderId="5" xfId="0" applyNumberFormat="1" applyFont="1" applyBorder="1" applyAlignment="1" applyProtection="1">
      <alignment horizontal="center" wrapText="1"/>
      <protection locked="0"/>
    </xf>
    <xf numFmtId="1" fontId="13" fillId="0" borderId="6" xfId="0" applyNumberFormat="1" applyFont="1" applyBorder="1" applyAlignment="1" applyProtection="1">
      <alignment horizontal="center" wrapText="1"/>
      <protection locked="0"/>
    </xf>
    <xf numFmtId="0" fontId="7" fillId="0" borderId="2" xfId="0" applyFont="1" applyBorder="1" applyAlignment="1" applyProtection="1">
      <alignment horizontal="center" wrapText="1"/>
      <protection locked="0"/>
    </xf>
    <xf numFmtId="3" fontId="7" fillId="0" borderId="10" xfId="0" applyNumberFormat="1" applyFont="1" applyBorder="1" applyAlignment="1" applyProtection="1">
      <alignment horizontal="center" vertical="center" wrapText="1"/>
      <protection locked="0"/>
    </xf>
    <xf numFmtId="3" fontId="7" fillId="0" borderId="2" xfId="0" applyNumberFormat="1" applyFont="1" applyBorder="1" applyAlignment="1" applyProtection="1">
      <alignment horizontal="center" vertical="center" wrapText="1"/>
      <protection locked="0"/>
    </xf>
    <xf numFmtId="3" fontId="7" fillId="0" borderId="11" xfId="0" applyNumberFormat="1" applyFont="1" applyBorder="1" applyAlignment="1" applyProtection="1">
      <alignment horizontal="center" vertical="center" wrapText="1"/>
      <protection locked="0"/>
    </xf>
    <xf numFmtId="49" fontId="48" fillId="0" borderId="0" xfId="2" applyNumberFormat="1" applyFont="1" applyBorder="1" applyAlignment="1">
      <alignment horizontal="center" vertical="center" wrapText="1"/>
    </xf>
    <xf numFmtId="49" fontId="4" fillId="0" borderId="1" xfId="2" applyNumberFormat="1" applyFont="1" applyBorder="1" applyAlignment="1">
      <alignment horizontal="center" vertical="center" wrapText="1"/>
    </xf>
    <xf numFmtId="49" fontId="20" fillId="0" borderId="1" xfId="2" applyNumberFormat="1" applyFont="1" applyBorder="1" applyAlignment="1">
      <alignment horizontal="left" vertical="center" wrapText="1"/>
    </xf>
    <xf numFmtId="49" fontId="4" fillId="0" borderId="1" xfId="2" applyNumberFormat="1" applyFont="1" applyBorder="1" applyAlignment="1">
      <alignment horizontal="left" vertical="center" wrapText="1"/>
    </xf>
    <xf numFmtId="49" fontId="38" fillId="0" borderId="1" xfId="2" applyNumberFormat="1" applyFont="1" applyBorder="1" applyAlignment="1">
      <alignment horizontal="left" vertical="center" wrapText="1"/>
    </xf>
    <xf numFmtId="0" fontId="15" fillId="4" borderId="1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49" fontId="13" fillId="0" borderId="5" xfId="0" applyNumberFormat="1" applyFont="1" applyBorder="1" applyAlignment="1">
      <alignment horizontal="center" vertical="center" wrapText="1"/>
    </xf>
    <xf numFmtId="49" fontId="13" fillId="0" borderId="6" xfId="0" applyNumberFormat="1" applyFont="1" applyBorder="1" applyAlignment="1">
      <alignment horizontal="center" vertical="center" wrapText="1"/>
    </xf>
    <xf numFmtId="49" fontId="13" fillId="0" borderId="7" xfId="0" applyNumberFormat="1" applyFont="1" applyBorder="1" applyAlignment="1">
      <alignment horizontal="center" vertical="center" wrapText="1"/>
    </xf>
    <xf numFmtId="49" fontId="4" fillId="0" borderId="5" xfId="2" applyNumberFormat="1" applyFont="1" applyBorder="1" applyAlignment="1">
      <alignment horizontal="left" vertical="center" wrapText="1"/>
    </xf>
    <xf numFmtId="49" fontId="4" fillId="0" borderId="7" xfId="2" applyNumberFormat="1" applyFont="1" applyBorder="1" applyAlignment="1">
      <alignment horizontal="left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4" fillId="0" borderId="17" xfId="2" applyNumberFormat="1" applyFont="1" applyBorder="1" applyAlignment="1">
      <alignment horizontal="left" vertical="center" wrapText="1"/>
    </xf>
    <xf numFmtId="0" fontId="15" fillId="3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2" fillId="4" borderId="1" xfId="0" applyFont="1" applyFill="1" applyBorder="1" applyAlignment="1">
      <alignment horizontal="left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49" fontId="41" fillId="0" borderId="1" xfId="2" applyNumberFormat="1" applyFont="1" applyBorder="1" applyAlignment="1">
      <alignment horizontal="left" vertical="center" wrapText="1"/>
    </xf>
    <xf numFmtId="49" fontId="20" fillId="0" borderId="5" xfId="2" applyNumberFormat="1" applyFont="1" applyBorder="1" applyAlignment="1">
      <alignment horizontal="left" vertical="center" wrapText="1"/>
    </xf>
    <xf numFmtId="49" fontId="20" fillId="0" borderId="7" xfId="2" applyNumberFormat="1" applyFont="1" applyBorder="1" applyAlignment="1">
      <alignment horizontal="left" vertical="center" wrapText="1"/>
    </xf>
    <xf numFmtId="0" fontId="15" fillId="0" borderId="5" xfId="0" applyFont="1" applyBorder="1" applyAlignment="1">
      <alignment horizontal="left" vertical="center" wrapText="1"/>
    </xf>
    <xf numFmtId="0" fontId="15" fillId="0" borderId="7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49" fontId="13" fillId="0" borderId="3" xfId="0" applyNumberFormat="1" applyFont="1" applyBorder="1" applyAlignment="1">
      <alignment horizontal="center" vertical="center" wrapText="1"/>
    </xf>
    <xf numFmtId="49" fontId="16" fillId="0" borderId="2" xfId="0" applyNumberFormat="1" applyFont="1" applyBorder="1" applyAlignment="1">
      <alignment horizontal="center" vertical="center" wrapText="1"/>
    </xf>
    <xf numFmtId="49" fontId="4" fillId="0" borderId="9" xfId="2" applyNumberFormat="1" applyFont="1" applyBorder="1" applyAlignment="1">
      <alignment horizontal="left" vertical="center" wrapText="1"/>
    </xf>
    <xf numFmtId="0" fontId="38" fillId="0" borderId="0" xfId="0" applyFont="1" applyAlignment="1">
      <alignment horizontal="center" vertical="center"/>
    </xf>
    <xf numFmtId="0" fontId="38" fillId="0" borderId="0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/>
    </xf>
    <xf numFmtId="4" fontId="13" fillId="0" borderId="1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49" fontId="20" fillId="2" borderId="1" xfId="2" applyNumberFormat="1" applyFont="1" applyFill="1" applyBorder="1" applyAlignment="1">
      <alignment horizontal="left" vertical="center" wrapText="1"/>
    </xf>
    <xf numFmtId="49" fontId="4" fillId="2" borderId="1" xfId="2" applyNumberFormat="1" applyFont="1" applyFill="1" applyBorder="1" applyAlignment="1">
      <alignment horizontal="left" vertical="center" wrapText="1"/>
    </xf>
    <xf numFmtId="0" fontId="31" fillId="0" borderId="0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39" fillId="0" borderId="0" xfId="0" applyFont="1" applyBorder="1" applyAlignment="1">
      <alignment horizontal="center"/>
    </xf>
    <xf numFmtId="0" fontId="43" fillId="0" borderId="3" xfId="0" applyFont="1" applyBorder="1" applyAlignment="1">
      <alignment horizontal="center"/>
    </xf>
    <xf numFmtId="0" fontId="18" fillId="0" borderId="5" xfId="0" applyFont="1" applyBorder="1" applyAlignment="1">
      <alignment horizontal="left" vertical="top" wrapText="1"/>
    </xf>
    <xf numFmtId="0" fontId="18" fillId="0" borderId="6" xfId="0" applyFont="1" applyBorder="1" applyAlignment="1">
      <alignment horizontal="left" vertical="top" wrapText="1"/>
    </xf>
    <xf numFmtId="0" fontId="1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8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6" fillId="0" borderId="2" xfId="0" applyFont="1" applyBorder="1" applyAlignment="1" applyProtection="1">
      <alignment horizontal="center" wrapText="1"/>
      <protection locked="0"/>
    </xf>
    <xf numFmtId="0" fontId="13" fillId="0" borderId="0" xfId="0" applyFont="1" applyAlignment="1" applyProtection="1">
      <alignment horizontal="center" wrapText="1"/>
      <protection locked="0"/>
    </xf>
    <xf numFmtId="49" fontId="13" fillId="0" borderId="3" xfId="0" applyNumberFormat="1" applyFont="1" applyBorder="1" applyAlignment="1" applyProtection="1">
      <alignment horizontal="center" wrapText="1"/>
      <protection locked="0"/>
    </xf>
    <xf numFmtId="0" fontId="13" fillId="0" borderId="3" xfId="0" applyFont="1" applyBorder="1" applyAlignment="1" applyProtection="1">
      <alignment horizontal="center" wrapText="1"/>
      <protection locked="0"/>
    </xf>
    <xf numFmtId="49" fontId="16" fillId="0" borderId="0" xfId="0" applyNumberFormat="1" applyFont="1" applyBorder="1" applyAlignment="1" applyProtection="1">
      <alignment horizontal="center" wrapText="1"/>
      <protection locked="0"/>
    </xf>
    <xf numFmtId="49" fontId="16" fillId="0" borderId="0" xfId="0" applyNumberFormat="1" applyFont="1" applyBorder="1" applyAlignment="1" applyProtection="1">
      <alignment horizontal="left" wrapText="1"/>
      <protection locked="0"/>
    </xf>
    <xf numFmtId="0" fontId="16" fillId="0" borderId="0" xfId="0" applyFont="1" applyBorder="1" applyAlignment="1" applyProtection="1">
      <alignment horizontal="center" wrapText="1"/>
      <protection locked="0"/>
    </xf>
    <xf numFmtId="49" fontId="13" fillId="0" borderId="8" xfId="0" applyNumberFormat="1" applyFont="1" applyBorder="1" applyAlignment="1">
      <alignment horizontal="center" vertical="center" wrapText="1"/>
    </xf>
    <xf numFmtId="49" fontId="13" fillId="0" borderId="16" xfId="0" applyNumberFormat="1" applyFont="1" applyBorder="1" applyAlignment="1">
      <alignment horizontal="center" vertical="center" wrapText="1"/>
    </xf>
    <xf numFmtId="49" fontId="13" fillId="0" borderId="9" xfId="0" applyNumberFormat="1" applyFont="1" applyBorder="1" applyAlignment="1">
      <alignment horizontal="center" vertical="center" wrapText="1"/>
    </xf>
    <xf numFmtId="0" fontId="15" fillId="0" borderId="5" xfId="0" applyFont="1" applyBorder="1" applyAlignment="1">
      <alignment horizontal="left" wrapText="1"/>
    </xf>
    <xf numFmtId="0" fontId="15" fillId="0" borderId="7" xfId="0" applyFont="1" applyBorder="1" applyAlignment="1">
      <alignment horizontal="left" wrapText="1"/>
    </xf>
    <xf numFmtId="0" fontId="13" fillId="0" borderId="2" xfId="0" applyFont="1" applyBorder="1" applyAlignment="1" applyProtection="1">
      <alignment horizontal="center" wrapText="1"/>
      <protection locked="0"/>
    </xf>
    <xf numFmtId="4" fontId="13" fillId="0" borderId="8" xfId="0" applyNumberFormat="1" applyFont="1" applyBorder="1" applyAlignment="1">
      <alignment horizontal="center" vertical="center" wrapText="1"/>
    </xf>
    <xf numFmtId="4" fontId="13" fillId="0" borderId="9" xfId="0" applyNumberFormat="1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28" fillId="0" borderId="0" xfId="4" applyFont="1" applyBorder="1" applyAlignment="1" applyProtection="1">
      <alignment horizontal="center" vertical="center" wrapText="1"/>
      <protection locked="0"/>
    </xf>
    <xf numFmtId="0" fontId="26" fillId="0" borderId="0" xfId="4" applyFont="1" applyFill="1" applyBorder="1" applyAlignment="1" applyProtection="1">
      <alignment horizontal="right" wrapText="1"/>
      <protection locked="0"/>
    </xf>
    <xf numFmtId="0" fontId="26" fillId="0" borderId="4" xfId="4" applyFont="1" applyBorder="1" applyAlignment="1" applyProtection="1">
      <alignment horizontal="right" wrapText="1"/>
      <protection locked="0"/>
    </xf>
    <xf numFmtId="0" fontId="13" fillId="0" borderId="0" xfId="0" applyFont="1" applyBorder="1" applyAlignment="1">
      <alignment horizontal="right" wrapText="1"/>
    </xf>
    <xf numFmtId="2" fontId="20" fillId="0" borderId="0" xfId="0" applyNumberFormat="1" applyFont="1" applyBorder="1" applyAlignment="1">
      <alignment horizontal="center" wrapText="1"/>
    </xf>
  </cellXfs>
  <cellStyles count="5">
    <cellStyle name="Обычный" xfId="0" builtinId="0"/>
    <cellStyle name="Обычный 2" xfId="1"/>
    <cellStyle name="Обычный 3" xfId="4"/>
    <cellStyle name="Обычный_АЦК 2007г. для росписей-Оля" xfId="2"/>
    <cellStyle name="Финансовый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X639"/>
  <sheetViews>
    <sheetView tabSelected="1" topLeftCell="A83" zoomScale="83" zoomScaleNormal="83" zoomScaleSheetLayoutView="100" workbookViewId="0">
      <selection activeCell="N74" sqref="N74"/>
    </sheetView>
  </sheetViews>
  <sheetFormatPr defaultColWidth="9.109375" defaultRowHeight="15.6"/>
  <cols>
    <col min="1" max="1" width="9.109375" style="18"/>
    <col min="2" max="2" width="22.44140625" style="18" customWidth="1"/>
    <col min="3" max="3" width="7" style="1" customWidth="1"/>
    <col min="4" max="4" width="0.6640625" style="1" customWidth="1"/>
    <col min="5" max="5" width="5" style="1" customWidth="1"/>
    <col min="6" max="6" width="0.88671875" style="1" customWidth="1"/>
    <col min="7" max="7" width="14.21875" style="1" customWidth="1"/>
    <col min="8" max="8" width="13.88671875" style="1" customWidth="1"/>
    <col min="9" max="9" width="14.44140625" style="10" customWidth="1"/>
    <col min="10" max="10" width="13.77734375" style="10" customWidth="1"/>
    <col min="11" max="11" width="17.109375" style="10" customWidth="1"/>
    <col min="12" max="12" width="12.88671875" style="1" customWidth="1"/>
    <col min="13" max="13" width="11.33203125" style="1" bestFit="1" customWidth="1"/>
    <col min="14" max="14" width="12.6640625" style="1" bestFit="1" customWidth="1"/>
    <col min="15" max="15" width="12.5546875" style="1" customWidth="1"/>
    <col min="16" max="18" width="13.44140625" style="1" customWidth="1"/>
    <col min="19" max="19" width="12.6640625" style="179" bestFit="1" customWidth="1"/>
    <col min="20" max="22" width="9.109375" style="179"/>
    <col min="23" max="16384" width="9.109375" style="1"/>
  </cols>
  <sheetData>
    <row r="3" spans="1:18" ht="11.25" customHeight="1">
      <c r="H3" s="430"/>
      <c r="I3" s="430"/>
      <c r="J3" s="430"/>
      <c r="K3" s="430"/>
    </row>
    <row r="4" spans="1:18" ht="18.75" customHeight="1">
      <c r="A4" s="430" t="s">
        <v>89</v>
      </c>
      <c r="B4" s="430"/>
      <c r="C4" s="430"/>
      <c r="D4" s="430"/>
      <c r="E4" s="430"/>
      <c r="F4" s="430"/>
      <c r="H4" s="430" t="s">
        <v>89</v>
      </c>
      <c r="I4" s="430"/>
      <c r="J4" s="430"/>
      <c r="K4" s="430"/>
      <c r="L4" s="430"/>
      <c r="N4" s="430" t="s">
        <v>0</v>
      </c>
      <c r="O4" s="430"/>
      <c r="P4" s="430"/>
      <c r="Q4" s="430"/>
      <c r="R4" s="430"/>
    </row>
    <row r="5" spans="1:18" ht="31.95" customHeight="1">
      <c r="A5" s="430" t="s">
        <v>231</v>
      </c>
      <c r="B5" s="430"/>
      <c r="C5" s="430"/>
      <c r="D5" s="430"/>
      <c r="E5" s="430"/>
      <c r="F5" s="430"/>
      <c r="H5" s="430" t="s">
        <v>343</v>
      </c>
      <c r="I5" s="430"/>
      <c r="J5" s="430"/>
      <c r="K5" s="430"/>
      <c r="L5" s="430"/>
      <c r="N5" s="430" t="s">
        <v>359</v>
      </c>
      <c r="O5" s="430"/>
      <c r="P5" s="430"/>
      <c r="Q5" s="430"/>
      <c r="R5" s="430"/>
    </row>
    <row r="6" spans="1:18" ht="39.6" customHeight="1">
      <c r="A6" s="430" t="s">
        <v>344</v>
      </c>
      <c r="B6" s="430"/>
      <c r="C6" s="430"/>
      <c r="D6" s="430"/>
      <c r="E6" s="430"/>
      <c r="F6" s="430"/>
      <c r="H6" s="430" t="s">
        <v>345</v>
      </c>
      <c r="I6" s="430"/>
      <c r="J6" s="430"/>
      <c r="K6" s="430"/>
      <c r="L6" s="430"/>
      <c r="N6" s="531" t="s">
        <v>360</v>
      </c>
      <c r="O6" s="531"/>
      <c r="P6" s="531"/>
      <c r="Q6" s="531"/>
      <c r="R6" s="531"/>
    </row>
    <row r="7" spans="1:18" ht="15.75" customHeight="1">
      <c r="A7" s="1"/>
      <c r="B7" s="1"/>
      <c r="I7" s="1"/>
      <c r="J7" s="1"/>
      <c r="K7" s="1"/>
      <c r="N7" s="10"/>
    </row>
    <row r="8" spans="1:18" ht="20.25" customHeight="1">
      <c r="A8" s="430" t="s">
        <v>515</v>
      </c>
      <c r="B8" s="430"/>
      <c r="C8" s="541" t="s">
        <v>517</v>
      </c>
      <c r="D8" s="541"/>
      <c r="E8" s="541"/>
      <c r="I8" s="430" t="s">
        <v>516</v>
      </c>
      <c r="J8" s="430"/>
      <c r="K8" s="430"/>
      <c r="L8" s="10"/>
      <c r="P8" s="430" t="s">
        <v>515</v>
      </c>
      <c r="Q8" s="430"/>
      <c r="R8" s="10" t="s">
        <v>517</v>
      </c>
    </row>
    <row r="13" spans="1:18" ht="33" customHeight="1">
      <c r="B13" s="536" t="s">
        <v>1</v>
      </c>
      <c r="C13" s="536"/>
      <c r="D13" s="536"/>
      <c r="E13" s="536"/>
      <c r="F13" s="536"/>
      <c r="G13" s="536"/>
      <c r="H13" s="536"/>
      <c r="I13" s="536"/>
      <c r="J13" s="536"/>
      <c r="K13" s="536"/>
      <c r="L13" s="536"/>
      <c r="M13" s="536"/>
      <c r="N13" s="536"/>
      <c r="O13" s="536"/>
      <c r="P13" s="536"/>
      <c r="Q13" s="536"/>
    </row>
    <row r="14" spans="1:18" ht="18.75" customHeight="1">
      <c r="B14" s="542" t="s">
        <v>513</v>
      </c>
      <c r="C14" s="542"/>
      <c r="D14" s="542"/>
      <c r="E14" s="542"/>
      <c r="F14" s="542"/>
      <c r="G14" s="542"/>
      <c r="H14" s="542"/>
      <c r="I14" s="542"/>
      <c r="J14" s="542"/>
      <c r="K14" s="542"/>
      <c r="L14" s="542"/>
      <c r="M14" s="542"/>
      <c r="N14" s="542"/>
      <c r="O14" s="542"/>
      <c r="P14" s="542"/>
      <c r="Q14" s="542"/>
    </row>
    <row r="16" spans="1:18" ht="47.4" customHeight="1" thickBot="1">
      <c r="A16" s="538" t="s">
        <v>8</v>
      </c>
      <c r="B16" s="538"/>
      <c r="C16" s="538"/>
      <c r="D16" s="538"/>
      <c r="E16" s="538"/>
      <c r="F16" s="538"/>
      <c r="G16" s="538"/>
      <c r="H16" s="500" t="s">
        <v>232</v>
      </c>
      <c r="I16" s="500"/>
      <c r="J16" s="500"/>
      <c r="K16" s="500"/>
      <c r="L16" s="500"/>
      <c r="M16" s="500"/>
    </row>
    <row r="18" spans="1:18" ht="16.5" customHeight="1" thickBot="1">
      <c r="A18" s="531" t="s">
        <v>4</v>
      </c>
      <c r="B18" s="531"/>
      <c r="C18" s="531"/>
      <c r="D18" s="531"/>
      <c r="E18" s="531"/>
      <c r="F18" s="531"/>
      <c r="G18" s="531"/>
      <c r="H18" s="530" t="s">
        <v>233</v>
      </c>
      <c r="I18" s="530"/>
      <c r="J18" s="530"/>
      <c r="K18" s="530"/>
      <c r="L18" s="530"/>
      <c r="M18" s="530"/>
    </row>
    <row r="19" spans="1:18" ht="42.75" customHeight="1" thickBot="1">
      <c r="A19" s="540" t="s">
        <v>2</v>
      </c>
      <c r="B19" s="540"/>
      <c r="C19" s="530">
        <v>6165100390</v>
      </c>
      <c r="D19" s="530"/>
      <c r="E19" s="530"/>
      <c r="F19" s="530"/>
      <c r="G19" s="530"/>
      <c r="H19" s="530"/>
      <c r="I19" s="16"/>
      <c r="J19" s="1" t="s">
        <v>3</v>
      </c>
      <c r="K19" s="539" t="s">
        <v>336</v>
      </c>
      <c r="L19" s="539"/>
      <c r="M19" s="539"/>
    </row>
    <row r="21" spans="1:18" ht="36" customHeight="1" thickBot="1">
      <c r="A21" s="516" t="s">
        <v>56</v>
      </c>
      <c r="B21" s="516"/>
      <c r="C21" s="516"/>
      <c r="D21" s="516"/>
      <c r="E21" s="500" t="s">
        <v>57</v>
      </c>
      <c r="F21" s="500"/>
      <c r="G21" s="500"/>
      <c r="H21" s="500"/>
      <c r="I21" s="500"/>
      <c r="J21" s="500"/>
      <c r="K21" s="11"/>
    </row>
    <row r="24" spans="1:18" ht="15.75" customHeight="1">
      <c r="A24" s="501" t="s">
        <v>9</v>
      </c>
      <c r="B24" s="501"/>
      <c r="K24" s="16"/>
      <c r="L24" s="16"/>
      <c r="M24" s="10"/>
      <c r="N24" s="16"/>
      <c r="O24" s="10"/>
      <c r="P24" s="10"/>
      <c r="Q24" s="10" t="s">
        <v>49</v>
      </c>
    </row>
    <row r="25" spans="1:18" ht="15.75" customHeight="1">
      <c r="A25" s="34"/>
      <c r="B25" s="34"/>
      <c r="J25" s="36"/>
      <c r="K25" s="47"/>
      <c r="L25" s="532"/>
      <c r="M25" s="532"/>
      <c r="N25" s="532" t="s">
        <v>58</v>
      </c>
      <c r="O25" s="532"/>
      <c r="P25" s="74"/>
      <c r="Q25" s="10"/>
    </row>
    <row r="26" spans="1:18" ht="15.75" customHeight="1">
      <c r="A26" s="34"/>
      <c r="B26" s="34"/>
      <c r="J26" s="12"/>
      <c r="K26" s="57"/>
      <c r="L26" s="57"/>
      <c r="M26" s="12"/>
      <c r="N26" s="57"/>
      <c r="O26" s="60" t="s">
        <v>59</v>
      </c>
      <c r="P26" s="74"/>
      <c r="Q26" s="544">
        <v>43466</v>
      </c>
      <c r="R26" s="544"/>
    </row>
    <row r="27" spans="1:18" ht="15.75" customHeight="1">
      <c r="A27" s="34"/>
      <c r="B27" s="34"/>
      <c r="J27" s="12"/>
      <c r="K27" s="57"/>
      <c r="L27" s="57"/>
      <c r="M27" s="12"/>
      <c r="N27" s="57"/>
      <c r="O27" s="60"/>
      <c r="P27" s="74"/>
      <c r="Q27" s="519"/>
      <c r="R27" s="519"/>
    </row>
    <row r="28" spans="1:18" ht="15.75" customHeight="1">
      <c r="A28" s="34"/>
      <c r="B28" s="34"/>
      <c r="J28" s="12"/>
      <c r="K28" s="57"/>
      <c r="L28" s="57"/>
      <c r="M28" s="57"/>
      <c r="N28" s="57"/>
      <c r="O28" s="60"/>
      <c r="P28" s="74"/>
      <c r="Q28" s="519"/>
      <c r="R28" s="519"/>
    </row>
    <row r="29" spans="1:18" ht="15.75" customHeight="1">
      <c r="A29" s="34"/>
      <c r="B29" s="34"/>
      <c r="H29" s="33"/>
      <c r="J29" s="12"/>
      <c r="K29" s="57"/>
      <c r="L29" s="545"/>
      <c r="M29" s="545"/>
      <c r="N29" s="532" t="s">
        <v>50</v>
      </c>
      <c r="O29" s="543"/>
      <c r="P29" s="75"/>
      <c r="Q29" s="519">
        <v>55509736</v>
      </c>
      <c r="R29" s="519"/>
    </row>
    <row r="30" spans="1:18" ht="15.75" customHeight="1">
      <c r="A30" s="34"/>
      <c r="B30" s="34"/>
      <c r="H30" s="33"/>
      <c r="I30" s="36"/>
      <c r="J30" s="12"/>
      <c r="K30" s="57"/>
      <c r="L30" s="57"/>
      <c r="M30" s="57"/>
      <c r="N30" s="57"/>
      <c r="O30" s="60"/>
      <c r="P30" s="74"/>
      <c r="Q30" s="519"/>
      <c r="R30" s="519"/>
    </row>
    <row r="31" spans="1:18" ht="15.75" customHeight="1">
      <c r="A31" s="34"/>
      <c r="B31" s="34"/>
      <c r="H31" s="33"/>
      <c r="I31" s="36"/>
      <c r="J31" s="12"/>
      <c r="K31" s="57"/>
      <c r="L31" s="57"/>
      <c r="M31" s="57"/>
      <c r="N31" s="57"/>
      <c r="O31" s="60"/>
      <c r="P31" s="74"/>
      <c r="Q31" s="519"/>
      <c r="R31" s="519"/>
    </row>
    <row r="32" spans="1:18" ht="15.75" customHeight="1">
      <c r="A32" s="34"/>
      <c r="B32" s="34"/>
      <c r="H32" s="33"/>
      <c r="I32" s="36"/>
      <c r="J32" s="12"/>
      <c r="K32" s="57"/>
      <c r="L32" s="57"/>
      <c r="M32" s="57"/>
      <c r="N32" s="57"/>
      <c r="O32" s="60"/>
      <c r="P32" s="74"/>
      <c r="Q32" s="519"/>
      <c r="R32" s="519"/>
    </row>
    <row r="33" spans="1:18">
      <c r="J33" s="12"/>
      <c r="K33" s="57"/>
      <c r="L33" s="57"/>
      <c r="M33" s="57"/>
      <c r="N33" s="57"/>
      <c r="O33" s="60"/>
      <c r="P33" s="74"/>
      <c r="Q33" s="519"/>
      <c r="R33" s="519"/>
    </row>
    <row r="34" spans="1:18" ht="15.75" customHeight="1">
      <c r="J34" s="12"/>
      <c r="K34" s="57"/>
      <c r="L34" s="545"/>
      <c r="M34" s="545"/>
      <c r="N34" s="532" t="s">
        <v>51</v>
      </c>
      <c r="O34" s="543"/>
      <c r="P34" s="75"/>
      <c r="Q34" s="519">
        <v>383</v>
      </c>
      <c r="R34" s="519"/>
    </row>
    <row r="35" spans="1:18" ht="15.75" customHeight="1">
      <c r="J35" s="84"/>
      <c r="K35" s="85"/>
      <c r="L35" s="85"/>
      <c r="M35" s="85"/>
      <c r="N35" s="84"/>
      <c r="O35" s="85"/>
      <c r="P35" s="85"/>
      <c r="Q35" s="86"/>
      <c r="R35" s="86"/>
    </row>
    <row r="36" spans="1:18" ht="27.6" customHeight="1">
      <c r="J36" s="84"/>
      <c r="K36" s="85"/>
      <c r="L36" s="85"/>
      <c r="M36" s="85"/>
      <c r="N36" s="84"/>
      <c r="O36" s="85"/>
      <c r="P36" s="85"/>
      <c r="Q36" s="86"/>
      <c r="R36" s="86"/>
    </row>
    <row r="37" spans="1:18" ht="34.200000000000003" customHeight="1">
      <c r="J37" s="84"/>
      <c r="K37" s="85"/>
      <c r="L37" s="85"/>
      <c r="M37" s="85"/>
      <c r="N37" s="84"/>
      <c r="O37" s="85"/>
      <c r="P37" s="85"/>
      <c r="Q37" s="86"/>
      <c r="R37" s="86"/>
    </row>
    <row r="38" spans="1:18" ht="19.8" customHeight="1">
      <c r="A38" s="430" t="s">
        <v>85</v>
      </c>
      <c r="B38" s="430"/>
      <c r="C38" s="430"/>
      <c r="D38" s="430"/>
      <c r="E38" s="430"/>
      <c r="F38" s="430"/>
      <c r="G38" s="430"/>
      <c r="H38" s="430"/>
      <c r="I38" s="430"/>
      <c r="J38" s="430"/>
      <c r="K38" s="430"/>
    </row>
    <row r="39" spans="1:18" ht="42" customHeight="1">
      <c r="A39" s="515" t="s">
        <v>234</v>
      </c>
      <c r="B39" s="515"/>
      <c r="C39" s="515"/>
      <c r="D39" s="515"/>
      <c r="E39" s="515"/>
      <c r="F39" s="515"/>
      <c r="G39" s="515"/>
      <c r="H39" s="515"/>
      <c r="I39" s="515"/>
      <c r="J39" s="515"/>
      <c r="K39" s="515"/>
    </row>
    <row r="40" spans="1:18" ht="336" customHeight="1">
      <c r="A40" s="516" t="s">
        <v>235</v>
      </c>
      <c r="B40" s="516"/>
      <c r="C40" s="516"/>
      <c r="D40" s="516"/>
      <c r="E40" s="516"/>
      <c r="F40" s="516"/>
      <c r="G40" s="516"/>
      <c r="H40" s="516"/>
      <c r="I40" s="516"/>
      <c r="J40" s="516"/>
      <c r="K40" s="516"/>
    </row>
    <row r="41" spans="1:18" ht="145.19999999999999" customHeight="1">
      <c r="A41" s="516" t="s">
        <v>289</v>
      </c>
      <c r="B41" s="516"/>
      <c r="C41" s="516"/>
      <c r="D41" s="516"/>
      <c r="E41" s="516"/>
      <c r="F41" s="516"/>
      <c r="G41" s="516"/>
      <c r="H41" s="516"/>
      <c r="I41" s="516"/>
      <c r="J41" s="516"/>
      <c r="K41" s="516"/>
    </row>
    <row r="42" spans="1:18" ht="30" customHeight="1">
      <c r="A42" s="91" t="s">
        <v>236</v>
      </c>
      <c r="B42" s="91"/>
      <c r="C42" s="91"/>
      <c r="D42" s="91"/>
      <c r="E42" s="91"/>
      <c r="F42" s="91"/>
      <c r="G42" s="91"/>
      <c r="H42" s="91"/>
      <c r="I42" s="91"/>
      <c r="J42" s="91"/>
      <c r="K42" s="91"/>
    </row>
    <row r="43" spans="1:18" ht="33" customHeight="1">
      <c r="A43" s="91" t="s">
        <v>237</v>
      </c>
      <c r="B43" s="91"/>
      <c r="C43" s="91"/>
      <c r="D43" s="91"/>
      <c r="E43" s="91"/>
      <c r="F43" s="91"/>
      <c r="G43" s="91"/>
      <c r="H43" s="91"/>
      <c r="I43" s="91"/>
      <c r="J43" s="91"/>
      <c r="K43" s="91"/>
    </row>
    <row r="44" spans="1:18" ht="27.6" customHeight="1">
      <c r="A44" s="91" t="s">
        <v>238</v>
      </c>
      <c r="B44" s="91"/>
      <c r="C44" s="91"/>
      <c r="D44" s="91"/>
      <c r="E44" s="91"/>
      <c r="F44" s="91"/>
      <c r="G44" s="91"/>
      <c r="H44" s="91"/>
      <c r="I44" s="91"/>
      <c r="J44" s="91"/>
      <c r="K44" s="91"/>
    </row>
    <row r="45" spans="1:18" ht="25.95" customHeight="1">
      <c r="A45" s="91" t="s">
        <v>239</v>
      </c>
      <c r="B45" s="91"/>
      <c r="C45" s="91"/>
      <c r="D45" s="91"/>
      <c r="E45" s="91"/>
      <c r="F45" s="91"/>
      <c r="G45" s="91"/>
      <c r="H45" s="91"/>
      <c r="I45" s="91"/>
      <c r="J45" s="91"/>
      <c r="K45" s="91"/>
    </row>
    <row r="46" spans="1:18" ht="24" customHeight="1">
      <c r="A46" s="91" t="s">
        <v>240</v>
      </c>
      <c r="B46" s="91"/>
      <c r="C46" s="91"/>
      <c r="D46" s="91"/>
      <c r="E46" s="91"/>
      <c r="F46" s="91"/>
      <c r="G46" s="91"/>
      <c r="H46" s="91"/>
      <c r="I46" s="91"/>
      <c r="J46" s="91"/>
      <c r="K46" s="91"/>
    </row>
    <row r="47" spans="1:18" ht="23.4" customHeight="1">
      <c r="A47" s="91" t="s">
        <v>241</v>
      </c>
      <c r="B47" s="91"/>
      <c r="C47" s="91"/>
      <c r="D47" s="91"/>
      <c r="E47" s="91"/>
      <c r="F47" s="91"/>
      <c r="G47" s="91"/>
      <c r="H47" s="91"/>
      <c r="I47" s="91"/>
      <c r="J47" s="91"/>
      <c r="K47" s="91"/>
    </row>
    <row r="48" spans="1:18" ht="27.6" customHeight="1">
      <c r="A48" s="91" t="s">
        <v>242</v>
      </c>
      <c r="B48" s="91"/>
      <c r="C48" s="91"/>
      <c r="D48" s="91"/>
      <c r="E48" s="91"/>
      <c r="F48" s="91"/>
      <c r="G48" s="91"/>
      <c r="H48" s="91"/>
      <c r="I48" s="91"/>
      <c r="J48" s="91"/>
      <c r="K48" s="91"/>
    </row>
    <row r="49" spans="1:11" ht="27.6" customHeight="1">
      <c r="A49" s="91" t="s">
        <v>243</v>
      </c>
      <c r="B49" s="91"/>
      <c r="C49" s="91"/>
      <c r="D49" s="91"/>
      <c r="E49" s="91"/>
      <c r="F49" s="91"/>
      <c r="G49" s="91"/>
      <c r="H49" s="91"/>
      <c r="I49" s="91"/>
      <c r="J49" s="91"/>
      <c r="K49" s="91"/>
    </row>
    <row r="50" spans="1:11" ht="27.6" customHeight="1">
      <c r="A50" s="91" t="s">
        <v>244</v>
      </c>
      <c r="B50" s="91"/>
      <c r="C50" s="91"/>
      <c r="D50" s="91"/>
      <c r="E50" s="91"/>
      <c r="F50" s="91"/>
      <c r="G50" s="91"/>
      <c r="H50" s="91"/>
      <c r="I50" s="91"/>
      <c r="J50" s="91"/>
      <c r="K50" s="91"/>
    </row>
    <row r="51" spans="1:11" ht="27.6" customHeight="1">
      <c r="A51" s="91" t="s">
        <v>245</v>
      </c>
      <c r="B51" s="91"/>
      <c r="C51" s="91"/>
      <c r="D51" s="91"/>
      <c r="E51" s="91"/>
      <c r="F51" s="91"/>
      <c r="G51" s="91"/>
      <c r="H51" s="91"/>
      <c r="I51" s="91"/>
      <c r="J51" s="91"/>
      <c r="K51" s="91"/>
    </row>
    <row r="52" spans="1:11" ht="27.6" customHeight="1">
      <c r="A52" s="91" t="s">
        <v>246</v>
      </c>
      <c r="B52" s="91"/>
      <c r="C52" s="91"/>
      <c r="D52" s="91"/>
      <c r="E52" s="91"/>
      <c r="F52" s="91"/>
      <c r="G52" s="91"/>
      <c r="H52" s="91"/>
      <c r="I52" s="91"/>
      <c r="J52" s="91"/>
      <c r="K52" s="91"/>
    </row>
    <row r="53" spans="1:11" ht="27.6" customHeight="1">
      <c r="A53" s="91" t="s">
        <v>247</v>
      </c>
      <c r="B53" s="91"/>
      <c r="C53" s="91"/>
      <c r="D53" s="91"/>
      <c r="E53" s="91"/>
      <c r="F53" s="91"/>
      <c r="G53" s="91"/>
      <c r="H53" s="91"/>
      <c r="I53" s="91"/>
      <c r="J53" s="91"/>
      <c r="K53" s="91"/>
    </row>
    <row r="54" spans="1:11" ht="27.6" customHeight="1">
      <c r="A54" s="91" t="s">
        <v>248</v>
      </c>
      <c r="B54" s="91"/>
      <c r="C54" s="91"/>
      <c r="D54" s="91"/>
      <c r="E54" s="91"/>
      <c r="F54" s="91"/>
      <c r="G54" s="91"/>
      <c r="H54" s="91"/>
      <c r="I54" s="91"/>
      <c r="J54" s="91"/>
      <c r="K54" s="91"/>
    </row>
    <row r="55" spans="1:11" ht="27.6" customHeight="1">
      <c r="A55" s="91" t="s">
        <v>249</v>
      </c>
      <c r="B55" s="91"/>
      <c r="C55" s="91"/>
      <c r="D55" s="91"/>
      <c r="E55" s="91"/>
      <c r="F55" s="91"/>
      <c r="G55" s="91"/>
      <c r="H55" s="91"/>
      <c r="I55" s="91"/>
      <c r="J55" s="91"/>
      <c r="K55" s="91"/>
    </row>
    <row r="56" spans="1:11" ht="27.6" customHeight="1">
      <c r="A56" s="91" t="s">
        <v>250</v>
      </c>
      <c r="B56" s="91"/>
      <c r="C56" s="91"/>
      <c r="D56" s="91"/>
      <c r="E56" s="91"/>
      <c r="F56" s="91"/>
      <c r="G56" s="91"/>
      <c r="H56" s="91"/>
      <c r="I56" s="91"/>
      <c r="J56" s="91"/>
      <c r="K56" s="91"/>
    </row>
    <row r="57" spans="1:11" ht="27.6" customHeight="1">
      <c r="A57" s="91" t="s">
        <v>251</v>
      </c>
      <c r="B57" s="91"/>
      <c r="C57" s="91"/>
      <c r="D57" s="91"/>
      <c r="E57" s="91"/>
      <c r="F57" s="91"/>
      <c r="G57" s="91"/>
      <c r="H57" s="91"/>
      <c r="I57" s="91"/>
      <c r="J57" s="91"/>
      <c r="K57" s="91"/>
    </row>
    <row r="58" spans="1:11" ht="27.6" customHeight="1">
      <c r="A58" s="91" t="s">
        <v>252</v>
      </c>
      <c r="B58" s="91"/>
      <c r="C58" s="91"/>
      <c r="D58" s="91"/>
      <c r="E58" s="91"/>
      <c r="F58" s="91"/>
      <c r="G58" s="91"/>
      <c r="H58" s="91"/>
      <c r="I58" s="91"/>
      <c r="J58" s="91"/>
      <c r="K58" s="91"/>
    </row>
    <row r="59" spans="1:11" ht="27.6" customHeight="1">
      <c r="A59" s="92" t="s">
        <v>361</v>
      </c>
      <c r="B59" s="91"/>
      <c r="C59" s="91"/>
      <c r="D59" s="91"/>
      <c r="E59" s="91"/>
      <c r="F59" s="91"/>
      <c r="G59" s="91"/>
      <c r="H59" s="91"/>
      <c r="I59" s="91"/>
      <c r="J59" s="91"/>
      <c r="K59" s="91"/>
    </row>
    <row r="60" spans="1:11" ht="27.6" customHeight="1">
      <c r="A60" s="92" t="s">
        <v>362</v>
      </c>
      <c r="B60" s="91"/>
      <c r="C60" s="91"/>
      <c r="D60" s="91"/>
      <c r="E60" s="91"/>
      <c r="F60" s="91"/>
      <c r="G60" s="91"/>
      <c r="H60" s="91"/>
      <c r="I60" s="91"/>
      <c r="J60" s="91"/>
      <c r="K60" s="91"/>
    </row>
    <row r="61" spans="1:11" ht="27.6" customHeight="1">
      <c r="A61" s="91" t="s">
        <v>253</v>
      </c>
      <c r="B61" s="91"/>
      <c r="C61" s="91"/>
      <c r="D61" s="91"/>
      <c r="E61" s="91"/>
      <c r="F61" s="91"/>
      <c r="G61" s="91"/>
      <c r="H61" s="91"/>
      <c r="I61" s="91"/>
      <c r="J61" s="91"/>
      <c r="K61" s="91"/>
    </row>
    <row r="62" spans="1:11" ht="27.6" customHeight="1">
      <c r="A62" s="91" t="s">
        <v>254</v>
      </c>
      <c r="B62" s="91"/>
      <c r="C62" s="91"/>
      <c r="D62" s="91"/>
      <c r="E62" s="91"/>
      <c r="F62" s="91"/>
      <c r="G62" s="91"/>
      <c r="H62" s="91"/>
      <c r="I62" s="91"/>
      <c r="J62" s="91"/>
      <c r="K62" s="91"/>
    </row>
    <row r="63" spans="1:11" ht="27.6" customHeight="1">
      <c r="A63" s="91" t="s">
        <v>255</v>
      </c>
      <c r="B63" s="91"/>
      <c r="C63" s="91"/>
      <c r="D63" s="91"/>
      <c r="E63" s="91"/>
      <c r="F63" s="91"/>
      <c r="G63" s="91"/>
      <c r="H63" s="91"/>
      <c r="I63" s="91"/>
      <c r="J63" s="91"/>
      <c r="K63" s="91"/>
    </row>
    <row r="64" spans="1:11" ht="27.6" customHeight="1">
      <c r="A64" s="91" t="s">
        <v>256</v>
      </c>
      <c r="B64" s="91"/>
      <c r="C64" s="91"/>
      <c r="D64" s="91"/>
      <c r="E64" s="91"/>
      <c r="F64" s="91"/>
      <c r="G64" s="91"/>
      <c r="H64" s="91"/>
      <c r="I64" s="91"/>
      <c r="J64" s="91"/>
      <c r="K64" s="91"/>
    </row>
    <row r="65" spans="1:11" ht="27.6" customHeight="1">
      <c r="A65" s="91" t="s">
        <v>257</v>
      </c>
      <c r="B65" s="91"/>
      <c r="C65" s="91"/>
      <c r="D65" s="91"/>
      <c r="E65" s="91"/>
      <c r="F65" s="91"/>
      <c r="G65" s="91"/>
      <c r="H65" s="91"/>
      <c r="I65" s="91"/>
      <c r="J65" s="91"/>
      <c r="K65" s="91"/>
    </row>
    <row r="66" spans="1:11" ht="27.6" customHeight="1">
      <c r="A66" s="91" t="s">
        <v>258</v>
      </c>
      <c r="B66" s="91"/>
      <c r="C66" s="91"/>
      <c r="D66" s="91"/>
      <c r="E66" s="91"/>
      <c r="F66" s="91"/>
      <c r="G66" s="91"/>
      <c r="H66" s="91"/>
      <c r="I66" s="91"/>
      <c r="J66" s="91"/>
      <c r="K66" s="91"/>
    </row>
    <row r="67" spans="1:11" ht="27.6" customHeight="1">
      <c r="A67" s="91" t="s">
        <v>259</v>
      </c>
      <c r="B67" s="91"/>
      <c r="C67" s="91"/>
      <c r="D67" s="91"/>
      <c r="E67" s="91"/>
      <c r="F67" s="91"/>
      <c r="G67" s="91"/>
      <c r="H67" s="91"/>
      <c r="I67" s="91"/>
      <c r="J67" s="91"/>
      <c r="K67" s="91"/>
    </row>
    <row r="68" spans="1:11" ht="27.6" customHeight="1">
      <c r="A68" s="91" t="s">
        <v>260</v>
      </c>
      <c r="B68" s="91"/>
      <c r="C68" s="91"/>
      <c r="D68" s="91"/>
      <c r="E68" s="91"/>
      <c r="F68" s="91"/>
      <c r="G68" s="91"/>
      <c r="H68" s="91"/>
      <c r="I68" s="91"/>
      <c r="J68" s="91"/>
      <c r="K68" s="91"/>
    </row>
    <row r="69" spans="1:11" ht="27.6" customHeight="1">
      <c r="A69" s="91" t="s">
        <v>261</v>
      </c>
      <c r="B69" s="91"/>
      <c r="C69" s="91"/>
      <c r="D69" s="91"/>
      <c r="E69" s="91"/>
      <c r="F69" s="91"/>
      <c r="G69" s="91"/>
      <c r="H69" s="91"/>
      <c r="I69" s="91"/>
      <c r="J69" s="91"/>
      <c r="K69" s="91"/>
    </row>
    <row r="70" spans="1:11" ht="27.6" customHeight="1">
      <c r="A70" s="91" t="s">
        <v>262</v>
      </c>
      <c r="B70" s="91"/>
      <c r="C70" s="91"/>
      <c r="D70" s="91"/>
      <c r="E70" s="91"/>
      <c r="F70" s="91"/>
      <c r="G70" s="91"/>
      <c r="H70" s="91"/>
      <c r="I70" s="91"/>
      <c r="J70" s="91"/>
      <c r="K70" s="91"/>
    </row>
    <row r="71" spans="1:11" ht="27.6" customHeight="1">
      <c r="A71" s="91" t="s">
        <v>263</v>
      </c>
      <c r="B71" s="91"/>
      <c r="C71" s="91"/>
      <c r="D71" s="91"/>
      <c r="E71" s="91"/>
      <c r="F71" s="91"/>
      <c r="G71" s="91"/>
      <c r="H71" s="91"/>
      <c r="I71" s="91"/>
      <c r="J71" s="91"/>
      <c r="K71" s="91"/>
    </row>
    <row r="72" spans="1:11" ht="27.6" customHeight="1">
      <c r="A72" s="91" t="s">
        <v>264</v>
      </c>
      <c r="B72" s="91"/>
      <c r="C72" s="91"/>
      <c r="D72" s="91"/>
      <c r="E72" s="91"/>
      <c r="F72" s="91"/>
      <c r="G72" s="91"/>
      <c r="H72" s="91"/>
      <c r="I72" s="91"/>
      <c r="J72" s="91"/>
      <c r="K72" s="91"/>
    </row>
    <row r="73" spans="1:11" ht="27.6" customHeight="1">
      <c r="A73" s="91" t="s">
        <v>265</v>
      </c>
      <c r="B73" s="91"/>
      <c r="C73" s="91"/>
      <c r="D73" s="91"/>
      <c r="E73" s="91"/>
      <c r="F73" s="91"/>
      <c r="G73" s="91"/>
      <c r="H73" s="91"/>
      <c r="I73" s="91"/>
      <c r="J73" s="91"/>
      <c r="K73" s="91"/>
    </row>
    <row r="74" spans="1:11" ht="27.6" customHeight="1">
      <c r="A74" s="91" t="s">
        <v>266</v>
      </c>
      <c r="B74" s="91"/>
      <c r="C74" s="91"/>
      <c r="D74" s="91"/>
      <c r="E74" s="91"/>
      <c r="F74" s="91"/>
      <c r="G74" s="91"/>
      <c r="H74" s="91"/>
      <c r="I74" s="91"/>
      <c r="J74" s="91"/>
      <c r="K74" s="91"/>
    </row>
    <row r="75" spans="1:11" ht="29.25" customHeight="1">
      <c r="A75" s="430" t="s">
        <v>86</v>
      </c>
      <c r="B75" s="430"/>
      <c r="C75" s="430"/>
      <c r="D75" s="430"/>
      <c r="E75" s="430"/>
      <c r="F75" s="430"/>
      <c r="G75" s="430"/>
      <c r="H75" s="430"/>
      <c r="I75" s="430"/>
      <c r="J75" s="430"/>
      <c r="K75" s="430"/>
    </row>
    <row r="76" spans="1:11" ht="26.25" customHeight="1">
      <c r="A76" s="493" t="s">
        <v>60</v>
      </c>
      <c r="B76" s="493"/>
      <c r="C76" s="493"/>
      <c r="D76" s="493"/>
      <c r="E76" s="493"/>
      <c r="F76" s="493"/>
      <c r="G76" s="493"/>
      <c r="H76" s="493"/>
      <c r="I76" s="493"/>
      <c r="J76" s="493"/>
      <c r="K76" s="428" t="s">
        <v>61</v>
      </c>
    </row>
    <row r="77" spans="1:11" ht="30" customHeight="1">
      <c r="A77" s="505" t="s">
        <v>12</v>
      </c>
      <c r="B77" s="506"/>
      <c r="C77" s="506"/>
      <c r="D77" s="506"/>
      <c r="E77" s="506"/>
      <c r="F77" s="506"/>
      <c r="G77" s="506"/>
      <c r="H77" s="506"/>
      <c r="I77" s="506"/>
      <c r="J77" s="507"/>
      <c r="K77" s="429">
        <f>K79+K81+K82+K83</f>
        <v>144207601.97999999</v>
      </c>
    </row>
    <row r="78" spans="1:11" ht="15.75" customHeight="1">
      <c r="A78" s="489" t="s">
        <v>13</v>
      </c>
      <c r="B78" s="508"/>
      <c r="C78" s="508"/>
      <c r="D78" s="508"/>
      <c r="E78" s="508"/>
      <c r="F78" s="508"/>
      <c r="G78" s="508"/>
      <c r="H78" s="508"/>
      <c r="I78" s="508"/>
      <c r="J78" s="508"/>
      <c r="K78" s="490"/>
    </row>
    <row r="79" spans="1:11" ht="63" customHeight="1">
      <c r="A79" s="502" t="s">
        <v>521</v>
      </c>
      <c r="B79" s="503"/>
      <c r="C79" s="503"/>
      <c r="D79" s="503"/>
      <c r="E79" s="503"/>
      <c r="F79" s="503"/>
      <c r="G79" s="503"/>
      <c r="H79" s="503"/>
      <c r="I79" s="503"/>
      <c r="J79" s="504"/>
      <c r="K79" s="132">
        <v>45649731.100000001</v>
      </c>
    </row>
    <row r="80" spans="1:11" ht="36.6" customHeight="1">
      <c r="A80" s="512" t="s">
        <v>522</v>
      </c>
      <c r="B80" s="513"/>
      <c r="C80" s="513"/>
      <c r="D80" s="513"/>
      <c r="E80" s="513"/>
      <c r="F80" s="513"/>
      <c r="G80" s="513"/>
      <c r="H80" s="513"/>
      <c r="I80" s="513"/>
      <c r="J80" s="514"/>
      <c r="K80" s="129"/>
    </row>
    <row r="81" spans="1:11" ht="21.75" customHeight="1">
      <c r="A81" s="502" t="s">
        <v>523</v>
      </c>
      <c r="B81" s="503"/>
      <c r="C81" s="503"/>
      <c r="D81" s="503"/>
      <c r="E81" s="503"/>
      <c r="F81" s="503"/>
      <c r="G81" s="503"/>
      <c r="H81" s="503"/>
      <c r="I81" s="503"/>
      <c r="J81" s="504"/>
      <c r="K81" s="132">
        <v>49328514.039999999</v>
      </c>
    </row>
    <row r="82" spans="1:11" ht="45.6" customHeight="1">
      <c r="A82" s="502" t="s">
        <v>524</v>
      </c>
      <c r="B82" s="503"/>
      <c r="C82" s="503"/>
      <c r="D82" s="503"/>
      <c r="E82" s="503"/>
      <c r="F82" s="503"/>
      <c r="G82" s="503"/>
      <c r="H82" s="503"/>
      <c r="I82" s="503"/>
      <c r="J82" s="504"/>
      <c r="K82" s="132">
        <v>46479352.810000002</v>
      </c>
    </row>
    <row r="83" spans="1:11" ht="52.2" customHeight="1">
      <c r="A83" s="502" t="s">
        <v>525</v>
      </c>
      <c r="B83" s="503"/>
      <c r="C83" s="503"/>
      <c r="D83" s="503"/>
      <c r="E83" s="503"/>
      <c r="F83" s="503"/>
      <c r="G83" s="503"/>
      <c r="H83" s="503"/>
      <c r="I83" s="503"/>
      <c r="J83" s="504"/>
      <c r="K83" s="132">
        <v>2750004.03</v>
      </c>
    </row>
    <row r="84" spans="1:11" ht="17.399999999999999" customHeight="1">
      <c r="A84" s="502" t="s">
        <v>526</v>
      </c>
      <c r="B84" s="503"/>
      <c r="C84" s="503"/>
      <c r="D84" s="503"/>
      <c r="E84" s="503"/>
      <c r="F84" s="503"/>
      <c r="G84" s="503"/>
      <c r="H84" s="503"/>
      <c r="I84" s="503"/>
      <c r="J84" s="504"/>
      <c r="K84" s="132">
        <v>11884462.66</v>
      </c>
    </row>
    <row r="85" spans="1:11" ht="15.6" customHeight="1">
      <c r="A85" s="502" t="s">
        <v>527</v>
      </c>
      <c r="B85" s="503"/>
      <c r="C85" s="503"/>
      <c r="D85" s="503"/>
      <c r="E85" s="503"/>
      <c r="F85" s="503"/>
      <c r="G85" s="503"/>
      <c r="H85" s="503"/>
      <c r="I85" s="503"/>
      <c r="J85" s="504"/>
      <c r="K85" s="132">
        <v>23937601.620000001</v>
      </c>
    </row>
    <row r="86" spans="1:11" ht="22.5" customHeight="1">
      <c r="A86" s="505" t="s">
        <v>14</v>
      </c>
      <c r="B86" s="506"/>
      <c r="C86" s="506"/>
      <c r="D86" s="506"/>
      <c r="E86" s="506"/>
      <c r="F86" s="506"/>
      <c r="G86" s="506"/>
      <c r="H86" s="506"/>
      <c r="I86" s="506"/>
      <c r="J86" s="507"/>
      <c r="K86" s="93"/>
    </row>
    <row r="87" spans="1:11">
      <c r="A87" s="489" t="s">
        <v>13</v>
      </c>
      <c r="B87" s="508"/>
      <c r="C87" s="508"/>
      <c r="D87" s="508"/>
      <c r="E87" s="508"/>
      <c r="F87" s="508"/>
      <c r="G87" s="508"/>
      <c r="H87" s="508"/>
      <c r="I87" s="508"/>
      <c r="J87" s="508"/>
      <c r="K87" s="490"/>
    </row>
    <row r="88" spans="1:11" ht="15.75" customHeight="1">
      <c r="A88" s="509" t="s">
        <v>62</v>
      </c>
      <c r="B88" s="510"/>
      <c r="C88" s="510"/>
      <c r="D88" s="510"/>
      <c r="E88" s="510"/>
      <c r="F88" s="510"/>
      <c r="G88" s="510"/>
      <c r="H88" s="510"/>
      <c r="I88" s="510"/>
      <c r="J88" s="511"/>
      <c r="K88" s="13"/>
    </row>
    <row r="89" spans="1:11" ht="15.75" customHeight="1">
      <c r="A89" s="509" t="s">
        <v>63</v>
      </c>
      <c r="B89" s="510"/>
      <c r="C89" s="510"/>
      <c r="D89" s="510"/>
      <c r="E89" s="510"/>
      <c r="F89" s="510"/>
      <c r="G89" s="510"/>
      <c r="H89" s="510"/>
      <c r="I89" s="510"/>
      <c r="J89" s="511"/>
      <c r="K89" s="13"/>
    </row>
    <row r="90" spans="1:11" ht="23.25" customHeight="1">
      <c r="A90" s="505" t="s">
        <v>15</v>
      </c>
      <c r="B90" s="506"/>
      <c r="C90" s="506"/>
      <c r="D90" s="506"/>
      <c r="E90" s="506"/>
      <c r="F90" s="506"/>
      <c r="G90" s="506"/>
      <c r="H90" s="506"/>
      <c r="I90" s="506"/>
      <c r="J90" s="507"/>
      <c r="K90" s="13"/>
    </row>
    <row r="91" spans="1:11">
      <c r="A91" s="489" t="s">
        <v>13</v>
      </c>
      <c r="B91" s="508"/>
      <c r="C91" s="508"/>
      <c r="D91" s="508"/>
      <c r="E91" s="508"/>
      <c r="F91" s="508"/>
      <c r="G91" s="508"/>
      <c r="H91" s="508"/>
      <c r="I91" s="508"/>
      <c r="J91" s="508"/>
      <c r="K91" s="490"/>
    </row>
    <row r="92" spans="1:11" ht="15.75" customHeight="1">
      <c r="A92" s="552" t="s">
        <v>64</v>
      </c>
      <c r="B92" s="552"/>
      <c r="C92" s="552"/>
      <c r="D92" s="552"/>
      <c r="E92" s="552"/>
      <c r="F92" s="552"/>
      <c r="G92" s="552"/>
      <c r="H92" s="552"/>
      <c r="I92" s="552"/>
      <c r="J92" s="552"/>
      <c r="K92" s="14"/>
    </row>
    <row r="93" spans="1:11" ht="21" customHeight="1">
      <c r="A93" s="495" t="s">
        <v>70</v>
      </c>
      <c r="B93" s="495"/>
      <c r="C93" s="495"/>
      <c r="D93" s="495"/>
      <c r="E93" s="495"/>
      <c r="F93" s="495"/>
      <c r="G93" s="495"/>
      <c r="H93" s="495"/>
      <c r="I93" s="495"/>
      <c r="J93" s="495"/>
      <c r="K93" s="14"/>
    </row>
    <row r="94" spans="1:11" ht="21.75" customHeight="1">
      <c r="A94" s="495" t="s">
        <v>71</v>
      </c>
      <c r="B94" s="495"/>
      <c r="C94" s="495"/>
      <c r="D94" s="495"/>
      <c r="E94" s="495"/>
      <c r="F94" s="495"/>
      <c r="G94" s="495"/>
      <c r="H94" s="495"/>
      <c r="I94" s="495"/>
      <c r="J94" s="495"/>
      <c r="K94" s="14"/>
    </row>
    <row r="95" spans="1:11" ht="22.5" customHeight="1">
      <c r="A95" s="558" t="s">
        <v>87</v>
      </c>
      <c r="B95" s="558"/>
      <c r="C95" s="558"/>
      <c r="D95" s="558"/>
      <c r="E95" s="558"/>
      <c r="F95" s="558"/>
      <c r="G95" s="558"/>
      <c r="H95" s="558"/>
      <c r="I95" s="558"/>
      <c r="J95" s="558"/>
      <c r="K95" s="558"/>
    </row>
    <row r="96" spans="1:11" ht="29.25" customHeight="1">
      <c r="A96" s="493" t="s">
        <v>17</v>
      </c>
      <c r="B96" s="493"/>
      <c r="C96" s="493"/>
      <c r="D96" s="493"/>
      <c r="E96" s="489" t="s">
        <v>5</v>
      </c>
      <c r="F96" s="490"/>
      <c r="G96" s="199" t="s">
        <v>365</v>
      </c>
      <c r="H96" s="198" t="s">
        <v>366</v>
      </c>
      <c r="I96" s="200" t="s">
        <v>363</v>
      </c>
      <c r="J96" s="200" t="s">
        <v>364</v>
      </c>
    </row>
    <row r="97" spans="1:10" ht="66.599999999999994" customHeight="1">
      <c r="A97" s="479" t="s">
        <v>326</v>
      </c>
      <c r="B97" s="480"/>
      <c r="C97" s="480"/>
      <c r="D97" s="481"/>
      <c r="E97" s="489" t="s">
        <v>6</v>
      </c>
      <c r="F97" s="490"/>
      <c r="G97" s="45">
        <f>G98+G99+G100</f>
        <v>1032</v>
      </c>
      <c r="H97" s="88">
        <v>982</v>
      </c>
      <c r="I97" s="305">
        <v>982</v>
      </c>
      <c r="J97" s="305">
        <v>982</v>
      </c>
    </row>
    <row r="98" spans="1:10">
      <c r="A98" s="495" t="s">
        <v>40</v>
      </c>
      <c r="B98" s="495"/>
      <c r="C98" s="495"/>
      <c r="D98" s="495"/>
      <c r="E98" s="489" t="s">
        <v>6</v>
      </c>
      <c r="F98" s="490"/>
      <c r="G98" s="45">
        <v>422</v>
      </c>
      <c r="H98" s="2">
        <v>386</v>
      </c>
      <c r="I98" s="306">
        <v>386</v>
      </c>
      <c r="J98" s="306">
        <v>386</v>
      </c>
    </row>
    <row r="99" spans="1:10">
      <c r="A99" s="495" t="s">
        <v>41</v>
      </c>
      <c r="B99" s="495"/>
      <c r="C99" s="495"/>
      <c r="D99" s="495"/>
      <c r="E99" s="489" t="s">
        <v>6</v>
      </c>
      <c r="F99" s="490"/>
      <c r="G99" s="45">
        <v>504</v>
      </c>
      <c r="H99" s="2">
        <v>481</v>
      </c>
      <c r="I99" s="306">
        <v>481</v>
      </c>
      <c r="J99" s="306">
        <v>481</v>
      </c>
    </row>
    <row r="100" spans="1:10">
      <c r="A100" s="495" t="s">
        <v>43</v>
      </c>
      <c r="B100" s="495"/>
      <c r="C100" s="495"/>
      <c r="D100" s="495"/>
      <c r="E100" s="489" t="s">
        <v>6</v>
      </c>
      <c r="F100" s="490"/>
      <c r="G100" s="45">
        <v>106</v>
      </c>
      <c r="H100" s="2">
        <v>115</v>
      </c>
      <c r="I100" s="306">
        <v>115</v>
      </c>
      <c r="J100" s="306">
        <v>115</v>
      </c>
    </row>
    <row r="101" spans="1:10" ht="47.25" customHeight="1">
      <c r="A101" s="479" t="s">
        <v>329</v>
      </c>
      <c r="B101" s="480"/>
      <c r="C101" s="480"/>
      <c r="D101" s="481"/>
      <c r="E101" s="489" t="s">
        <v>6</v>
      </c>
      <c r="F101" s="490"/>
      <c r="G101" s="45">
        <v>1032</v>
      </c>
      <c r="H101" s="2">
        <v>982</v>
      </c>
      <c r="I101" s="306">
        <v>982</v>
      </c>
      <c r="J101" s="306">
        <v>982</v>
      </c>
    </row>
    <row r="102" spans="1:10" ht="33.75" customHeight="1">
      <c r="A102" s="479" t="s">
        <v>220</v>
      </c>
      <c r="B102" s="480"/>
      <c r="C102" s="480"/>
      <c r="D102" s="481"/>
      <c r="E102" s="489" t="s">
        <v>6</v>
      </c>
      <c r="F102" s="490"/>
      <c r="G102" s="45"/>
      <c r="H102" s="2"/>
      <c r="I102" s="15"/>
      <c r="J102" s="15"/>
    </row>
    <row r="103" spans="1:10" ht="49.5" customHeight="1">
      <c r="A103" s="479" t="s">
        <v>210</v>
      </c>
      <c r="B103" s="480"/>
      <c r="C103" s="480"/>
      <c r="D103" s="481"/>
      <c r="E103" s="489" t="s">
        <v>6</v>
      </c>
      <c r="F103" s="490"/>
      <c r="G103" s="45">
        <v>62</v>
      </c>
      <c r="H103" s="2">
        <v>62</v>
      </c>
      <c r="I103" s="15">
        <v>62</v>
      </c>
      <c r="J103" s="15">
        <v>62</v>
      </c>
    </row>
    <row r="104" spans="1:10" ht="29.25" customHeight="1">
      <c r="A104" s="488" t="s">
        <v>211</v>
      </c>
      <c r="B104" s="488"/>
      <c r="C104" s="488"/>
      <c r="D104" s="488"/>
      <c r="E104" s="489" t="s">
        <v>6</v>
      </c>
      <c r="F104" s="490"/>
      <c r="G104" s="45">
        <f>G105+G106+G107</f>
        <v>93</v>
      </c>
      <c r="H104" s="2">
        <v>93</v>
      </c>
      <c r="I104" s="15">
        <v>93</v>
      </c>
      <c r="J104" s="15">
        <v>93</v>
      </c>
    </row>
    <row r="105" spans="1:10" ht="15" customHeight="1">
      <c r="A105" s="546" t="s">
        <v>207</v>
      </c>
      <c r="B105" s="546"/>
      <c r="C105" s="546"/>
      <c r="D105" s="546"/>
      <c r="E105" s="489" t="s">
        <v>6</v>
      </c>
      <c r="F105" s="490"/>
      <c r="G105" s="45">
        <v>7</v>
      </c>
      <c r="H105" s="88">
        <v>7</v>
      </c>
      <c r="I105" s="88">
        <v>7</v>
      </c>
      <c r="J105" s="88">
        <v>7</v>
      </c>
    </row>
    <row r="106" spans="1:10" ht="15" customHeight="1">
      <c r="A106" s="476" t="s">
        <v>208</v>
      </c>
      <c r="B106" s="477"/>
      <c r="C106" s="477"/>
      <c r="D106" s="478"/>
      <c r="E106" s="489" t="s">
        <v>6</v>
      </c>
      <c r="F106" s="490"/>
      <c r="G106" s="55">
        <v>24</v>
      </c>
      <c r="H106" s="88">
        <v>24</v>
      </c>
      <c r="I106" s="88">
        <v>24</v>
      </c>
      <c r="J106" s="88">
        <v>24</v>
      </c>
    </row>
    <row r="107" spans="1:10">
      <c r="A107" s="546" t="s">
        <v>53</v>
      </c>
      <c r="B107" s="546"/>
      <c r="C107" s="546"/>
      <c r="D107" s="546"/>
      <c r="E107" s="489" t="s">
        <v>6</v>
      </c>
      <c r="F107" s="490"/>
      <c r="G107" s="45">
        <v>62</v>
      </c>
      <c r="H107" s="88">
        <v>62</v>
      </c>
      <c r="I107" s="88">
        <v>62</v>
      </c>
      <c r="J107" s="88">
        <v>62</v>
      </c>
    </row>
    <row r="108" spans="1:10">
      <c r="A108" s="489" t="s">
        <v>52</v>
      </c>
      <c r="B108" s="508"/>
      <c r="C108" s="508"/>
      <c r="D108" s="490"/>
      <c r="E108" s="489" t="s">
        <v>6</v>
      </c>
      <c r="F108" s="490"/>
      <c r="G108" s="50">
        <v>57</v>
      </c>
      <c r="H108" s="2">
        <v>57</v>
      </c>
      <c r="I108" s="15">
        <v>57</v>
      </c>
      <c r="J108" s="15">
        <v>57</v>
      </c>
    </row>
    <row r="109" spans="1:10">
      <c r="A109" s="482" t="s">
        <v>16</v>
      </c>
      <c r="B109" s="496"/>
      <c r="C109" s="496"/>
      <c r="D109" s="483"/>
      <c r="E109" s="489"/>
      <c r="F109" s="490"/>
      <c r="G109" s="45"/>
      <c r="H109" s="2"/>
      <c r="I109" s="15"/>
      <c r="J109" s="15"/>
    </row>
    <row r="110" spans="1:10">
      <c r="A110" s="547" t="s">
        <v>44</v>
      </c>
      <c r="B110" s="548"/>
      <c r="C110" s="548"/>
      <c r="D110" s="549"/>
      <c r="E110" s="489" t="s">
        <v>6</v>
      </c>
      <c r="F110" s="490"/>
      <c r="G110" s="45">
        <v>14</v>
      </c>
      <c r="H110" s="2">
        <v>14</v>
      </c>
      <c r="I110" s="15">
        <v>14</v>
      </c>
      <c r="J110" s="15">
        <v>14</v>
      </c>
    </row>
    <row r="111" spans="1:10">
      <c r="A111" s="547" t="s">
        <v>45</v>
      </c>
      <c r="B111" s="548"/>
      <c r="C111" s="548"/>
      <c r="D111" s="549"/>
      <c r="E111" s="489" t="s">
        <v>6</v>
      </c>
      <c r="F111" s="490"/>
      <c r="G111" s="45">
        <v>33</v>
      </c>
      <c r="H111" s="2">
        <v>33</v>
      </c>
      <c r="I111" s="15">
        <v>33</v>
      </c>
      <c r="J111" s="15">
        <v>33</v>
      </c>
    </row>
    <row r="112" spans="1:10">
      <c r="A112" s="547" t="s">
        <v>46</v>
      </c>
      <c r="B112" s="548"/>
      <c r="C112" s="548"/>
      <c r="D112" s="549"/>
      <c r="E112" s="489" t="s">
        <v>6</v>
      </c>
      <c r="F112" s="490"/>
      <c r="G112" s="45">
        <v>13</v>
      </c>
      <c r="H112" s="2">
        <v>13</v>
      </c>
      <c r="I112" s="15">
        <v>13</v>
      </c>
      <c r="J112" s="15">
        <v>13</v>
      </c>
    </row>
    <row r="113" spans="1:16" ht="85.5" customHeight="1">
      <c r="A113" s="479" t="s">
        <v>212</v>
      </c>
      <c r="B113" s="480"/>
      <c r="C113" s="480"/>
      <c r="D113" s="481"/>
      <c r="E113" s="489" t="s">
        <v>10</v>
      </c>
      <c r="F113" s="490"/>
      <c r="G113" s="45">
        <v>67</v>
      </c>
      <c r="H113" s="2">
        <v>67</v>
      </c>
      <c r="I113" s="15">
        <v>67</v>
      </c>
      <c r="J113" s="15">
        <v>67</v>
      </c>
    </row>
    <row r="114" spans="1:16" ht="18.75" customHeight="1">
      <c r="A114" s="479" t="s">
        <v>54</v>
      </c>
      <c r="B114" s="480"/>
      <c r="C114" s="480"/>
      <c r="D114" s="481"/>
      <c r="E114" s="482" t="s">
        <v>10</v>
      </c>
      <c r="F114" s="483"/>
      <c r="G114" s="46"/>
      <c r="H114" s="2"/>
      <c r="I114" s="15"/>
      <c r="J114" s="15"/>
    </row>
    <row r="115" spans="1:16" ht="18.75" customHeight="1">
      <c r="A115" s="479" t="s">
        <v>55</v>
      </c>
      <c r="B115" s="480"/>
      <c r="C115" s="480"/>
      <c r="D115" s="481"/>
      <c r="E115" s="482" t="s">
        <v>10</v>
      </c>
      <c r="F115" s="483"/>
      <c r="G115" s="46">
        <v>67</v>
      </c>
      <c r="H115" s="2">
        <v>67</v>
      </c>
      <c r="I115" s="15">
        <v>67</v>
      </c>
      <c r="J115" s="15">
        <v>67</v>
      </c>
    </row>
    <row r="116" spans="1:16" ht="18.75" customHeight="1">
      <c r="A116" s="479" t="s">
        <v>209</v>
      </c>
      <c r="B116" s="480"/>
      <c r="C116" s="480"/>
      <c r="D116" s="481"/>
      <c r="E116" s="482" t="s">
        <v>10</v>
      </c>
      <c r="F116" s="483"/>
      <c r="G116" s="46">
        <v>33</v>
      </c>
      <c r="H116" s="2">
        <v>33</v>
      </c>
      <c r="I116" s="15">
        <v>33</v>
      </c>
      <c r="J116" s="15">
        <v>33</v>
      </c>
    </row>
    <row r="117" spans="1:16" ht="31.5" customHeight="1">
      <c r="A117" s="488" t="s">
        <v>213</v>
      </c>
      <c r="B117" s="488"/>
      <c r="C117" s="488"/>
      <c r="D117" s="488"/>
      <c r="E117" s="489" t="s">
        <v>7</v>
      </c>
      <c r="F117" s="490"/>
      <c r="G117" s="45">
        <v>21185</v>
      </c>
      <c r="H117" s="2">
        <v>22060</v>
      </c>
      <c r="I117" s="15">
        <v>21185</v>
      </c>
      <c r="J117" s="15">
        <v>21185</v>
      </c>
    </row>
    <row r="118" spans="1:16">
      <c r="A118" s="482" t="s">
        <v>54</v>
      </c>
      <c r="B118" s="496"/>
      <c r="C118" s="496"/>
      <c r="D118" s="483"/>
      <c r="E118" s="489" t="s">
        <v>7</v>
      </c>
      <c r="F118" s="490"/>
      <c r="G118" s="45"/>
      <c r="H118" s="2"/>
      <c r="I118" s="15"/>
      <c r="J118" s="15"/>
    </row>
    <row r="119" spans="1:16" ht="13.8" customHeight="1">
      <c r="A119" s="495" t="s">
        <v>47</v>
      </c>
      <c r="B119" s="495"/>
      <c r="C119" s="495"/>
      <c r="D119" s="495"/>
      <c r="E119" s="493" t="s">
        <v>7</v>
      </c>
      <c r="F119" s="493"/>
      <c r="G119" s="104">
        <v>65703.3</v>
      </c>
      <c r="H119" s="103">
        <v>62000</v>
      </c>
      <c r="I119" s="15">
        <v>62000</v>
      </c>
      <c r="J119" s="15">
        <v>62000</v>
      </c>
    </row>
    <row r="120" spans="1:16" hidden="1">
      <c r="A120" s="109"/>
      <c r="B120" s="109"/>
      <c r="C120" s="109"/>
      <c r="D120" s="109"/>
      <c r="E120" s="105"/>
      <c r="F120" s="105"/>
      <c r="G120" s="105"/>
      <c r="H120" s="7"/>
      <c r="I120" s="16"/>
      <c r="J120" s="16"/>
    </row>
    <row r="121" spans="1:16" hidden="1">
      <c r="A121" s="109"/>
      <c r="B121" s="109"/>
      <c r="C121" s="109"/>
      <c r="D121" s="109"/>
      <c r="E121" s="105"/>
      <c r="F121" s="105"/>
      <c r="G121" s="105"/>
      <c r="H121" s="7"/>
      <c r="I121" s="16"/>
      <c r="J121" s="16"/>
    </row>
    <row r="122" spans="1:16">
      <c r="A122" s="494" t="s">
        <v>42</v>
      </c>
      <c r="B122" s="494"/>
      <c r="C122" s="494"/>
      <c r="D122" s="494"/>
      <c r="E122" s="491" t="s">
        <v>7</v>
      </c>
      <c r="F122" s="492"/>
      <c r="G122" s="106">
        <v>27733.7</v>
      </c>
      <c r="H122" s="107">
        <v>28220</v>
      </c>
      <c r="I122" s="108">
        <v>28500</v>
      </c>
      <c r="J122" s="108">
        <v>28500</v>
      </c>
    </row>
    <row r="123" spans="1:16">
      <c r="A123" s="495" t="s">
        <v>48</v>
      </c>
      <c r="B123" s="495"/>
      <c r="C123" s="495"/>
      <c r="D123" s="495"/>
      <c r="E123" s="489" t="s">
        <v>7</v>
      </c>
      <c r="F123" s="490"/>
      <c r="G123" s="45">
        <v>30720</v>
      </c>
      <c r="H123" s="2">
        <v>12130</v>
      </c>
      <c r="I123" s="15">
        <v>12130</v>
      </c>
      <c r="J123" s="15">
        <v>12130</v>
      </c>
    </row>
    <row r="124" spans="1:16" ht="49.5" customHeight="1">
      <c r="A124" s="488" t="s">
        <v>214</v>
      </c>
      <c r="B124" s="488"/>
      <c r="C124" s="488"/>
      <c r="D124" s="488"/>
      <c r="E124" s="489" t="s">
        <v>10</v>
      </c>
      <c r="F124" s="490"/>
      <c r="G124" s="94">
        <v>54.5</v>
      </c>
      <c r="H124" s="95">
        <v>54.4</v>
      </c>
      <c r="I124" s="95">
        <v>54.5</v>
      </c>
      <c r="J124" s="95">
        <v>54.5</v>
      </c>
    </row>
    <row r="125" spans="1:16" ht="51" customHeight="1">
      <c r="A125" s="488" t="s">
        <v>267</v>
      </c>
      <c r="B125" s="488"/>
      <c r="C125" s="488"/>
      <c r="D125" s="488"/>
      <c r="E125" s="489" t="s">
        <v>11</v>
      </c>
      <c r="F125" s="490"/>
      <c r="G125" s="94">
        <v>3723.7</v>
      </c>
      <c r="H125" s="95">
        <v>3723.7</v>
      </c>
      <c r="I125" s="95">
        <v>3723.7</v>
      </c>
      <c r="J125" s="95">
        <v>3723.7</v>
      </c>
    </row>
    <row r="126" spans="1:16" ht="51" customHeight="1">
      <c r="A126" s="488" t="s">
        <v>330</v>
      </c>
      <c r="B126" s="488"/>
      <c r="C126" s="488"/>
      <c r="D126" s="488"/>
      <c r="E126" s="489" t="s">
        <v>11</v>
      </c>
      <c r="F126" s="490"/>
      <c r="G126" s="94">
        <v>5309.3</v>
      </c>
      <c r="H126" s="95">
        <v>5309.3</v>
      </c>
      <c r="I126" s="95">
        <v>5309.3</v>
      </c>
      <c r="J126" s="95">
        <v>5309.3</v>
      </c>
    </row>
    <row r="127" spans="1:16" ht="34.5" customHeight="1">
      <c r="A127" s="488" t="s">
        <v>215</v>
      </c>
      <c r="B127" s="488"/>
      <c r="C127" s="488"/>
      <c r="D127" s="488"/>
      <c r="E127" s="489" t="s">
        <v>11</v>
      </c>
      <c r="F127" s="490"/>
      <c r="G127" s="45"/>
      <c r="H127" s="2"/>
      <c r="I127" s="15"/>
      <c r="J127" s="15"/>
    </row>
    <row r="128" spans="1:16" ht="15.75" customHeight="1">
      <c r="A128" s="542" t="s">
        <v>105</v>
      </c>
      <c r="B128" s="542"/>
      <c r="C128" s="542"/>
      <c r="D128" s="542"/>
      <c r="E128" s="542"/>
      <c r="F128" s="542"/>
      <c r="G128" s="542"/>
      <c r="H128" s="542"/>
      <c r="I128" s="542"/>
      <c r="J128" s="542"/>
      <c r="K128" s="542"/>
      <c r="L128" s="542"/>
      <c r="M128" s="542"/>
      <c r="N128" s="542"/>
      <c r="O128" s="542"/>
      <c r="P128" s="77"/>
    </row>
    <row r="129" spans="1:22" ht="15.75" customHeight="1">
      <c r="A129" s="51"/>
      <c r="B129" s="51"/>
      <c r="C129" s="51"/>
      <c r="D129" s="51"/>
      <c r="E129" s="51"/>
      <c r="F129" s="51"/>
      <c r="G129" s="51"/>
      <c r="H129" s="51"/>
      <c r="I129" s="51"/>
      <c r="J129" s="51"/>
      <c r="K129" s="51"/>
    </row>
    <row r="130" spans="1:22" ht="16.5" customHeight="1">
      <c r="A130" s="484" t="s">
        <v>312</v>
      </c>
      <c r="B130" s="485"/>
      <c r="C130" s="432" t="s">
        <v>138</v>
      </c>
      <c r="D130" s="448" t="s">
        <v>137</v>
      </c>
      <c r="E130" s="449"/>
      <c r="F130" s="449"/>
      <c r="G130" s="520" t="s">
        <v>139</v>
      </c>
      <c r="H130" s="521"/>
      <c r="I130" s="521"/>
      <c r="J130" s="521"/>
      <c r="K130" s="521"/>
      <c r="L130" s="521"/>
      <c r="M130" s="521"/>
      <c r="N130" s="521"/>
      <c r="O130" s="521"/>
      <c r="P130" s="521"/>
      <c r="Q130" s="521"/>
      <c r="R130" s="522"/>
    </row>
    <row r="131" spans="1:22" ht="16.5" customHeight="1">
      <c r="A131" s="486"/>
      <c r="B131" s="487"/>
      <c r="C131" s="433"/>
      <c r="D131" s="450"/>
      <c r="E131" s="451"/>
      <c r="F131" s="451"/>
      <c r="G131" s="432" t="s">
        <v>419</v>
      </c>
      <c r="H131" s="559" t="s">
        <v>16</v>
      </c>
      <c r="I131" s="560"/>
      <c r="J131" s="560"/>
      <c r="K131" s="560"/>
      <c r="L131" s="560"/>
      <c r="M131" s="560"/>
      <c r="N131" s="560"/>
      <c r="O131" s="560"/>
      <c r="P131" s="561"/>
      <c r="Q131" s="432" t="s">
        <v>277</v>
      </c>
      <c r="R131" s="432" t="s">
        <v>420</v>
      </c>
    </row>
    <row r="132" spans="1:22" ht="36" customHeight="1">
      <c r="A132" s="486"/>
      <c r="B132" s="487"/>
      <c r="C132" s="433"/>
      <c r="D132" s="450"/>
      <c r="E132" s="451"/>
      <c r="F132" s="451"/>
      <c r="G132" s="433"/>
      <c r="H132" s="435" t="s">
        <v>140</v>
      </c>
      <c r="I132" s="435" t="s">
        <v>160</v>
      </c>
      <c r="J132" s="436" t="s">
        <v>141</v>
      </c>
      <c r="K132" s="462" t="s">
        <v>142</v>
      </c>
      <c r="L132" s="462"/>
      <c r="M132" s="462"/>
      <c r="N132" s="462"/>
      <c r="O132" s="462"/>
      <c r="P132" s="462"/>
      <c r="Q132" s="433"/>
      <c r="R132" s="433"/>
    </row>
    <row r="133" spans="1:22" ht="16.5" customHeight="1">
      <c r="A133" s="486"/>
      <c r="B133" s="487"/>
      <c r="C133" s="433"/>
      <c r="D133" s="450"/>
      <c r="E133" s="451"/>
      <c r="F133" s="451"/>
      <c r="G133" s="433"/>
      <c r="H133" s="435"/>
      <c r="I133" s="435"/>
      <c r="J133" s="437"/>
      <c r="K133" s="462" t="s">
        <v>69</v>
      </c>
      <c r="L133" s="462" t="s">
        <v>16</v>
      </c>
      <c r="M133" s="462"/>
      <c r="N133" s="462"/>
      <c r="O133" s="462"/>
      <c r="P133" s="462"/>
      <c r="Q133" s="433"/>
      <c r="R133" s="433"/>
    </row>
    <row r="134" spans="1:22" ht="102" customHeight="1">
      <c r="A134" s="486"/>
      <c r="B134" s="487"/>
      <c r="C134" s="433"/>
      <c r="D134" s="452"/>
      <c r="E134" s="453"/>
      <c r="F134" s="453"/>
      <c r="G134" s="434"/>
      <c r="H134" s="435"/>
      <c r="I134" s="435"/>
      <c r="J134" s="438"/>
      <c r="K134" s="462"/>
      <c r="L134" s="72" t="s">
        <v>143</v>
      </c>
      <c r="M134" s="73" t="s">
        <v>144</v>
      </c>
      <c r="N134" s="73" t="s">
        <v>145</v>
      </c>
      <c r="O134" s="73" t="s">
        <v>216</v>
      </c>
      <c r="P134" s="73" t="s">
        <v>172</v>
      </c>
      <c r="Q134" s="434"/>
      <c r="R134" s="434"/>
      <c r="U134" s="179" t="s">
        <v>323</v>
      </c>
    </row>
    <row r="135" spans="1:22" s="124" customFormat="1" ht="13.2">
      <c r="A135" s="523">
        <v>1</v>
      </c>
      <c r="B135" s="523"/>
      <c r="C135" s="171">
        <v>2</v>
      </c>
      <c r="D135" s="524">
        <v>3</v>
      </c>
      <c r="E135" s="525"/>
      <c r="F135" s="525"/>
      <c r="G135" s="171">
        <v>4</v>
      </c>
      <c r="H135" s="171">
        <v>5</v>
      </c>
      <c r="I135" s="171">
        <v>6</v>
      </c>
      <c r="J135" s="172">
        <v>7</v>
      </c>
      <c r="K135" s="172">
        <v>8</v>
      </c>
      <c r="L135" s="172">
        <v>9</v>
      </c>
      <c r="M135" s="173">
        <v>10</v>
      </c>
      <c r="N135" s="173">
        <v>11</v>
      </c>
      <c r="O135" s="173">
        <v>12</v>
      </c>
      <c r="P135" s="173">
        <v>13</v>
      </c>
      <c r="Q135" s="173">
        <v>14</v>
      </c>
      <c r="R135" s="173">
        <v>15</v>
      </c>
      <c r="S135" s="180"/>
      <c r="T135" s="180"/>
      <c r="U135" s="180"/>
      <c r="V135" s="180"/>
    </row>
    <row r="136" spans="1:22" s="40" customFormat="1" ht="31.5" customHeight="1">
      <c r="A136" s="440" t="s">
        <v>146</v>
      </c>
      <c r="B136" s="497"/>
      <c r="C136" s="97" t="s">
        <v>147</v>
      </c>
      <c r="D136" s="440" t="s">
        <v>148</v>
      </c>
      <c r="E136" s="441"/>
      <c r="F136" s="441"/>
      <c r="G136" s="279">
        <f>G139+G141+G142+G138+G140</f>
        <v>112197655</v>
      </c>
      <c r="H136" s="279">
        <f>H139</f>
        <v>41565900</v>
      </c>
      <c r="I136" s="279">
        <f>I141</f>
        <v>69237500</v>
      </c>
      <c r="J136" s="279"/>
      <c r="K136" s="279">
        <f>K139+K142+L136+K140</f>
        <v>1394255</v>
      </c>
      <c r="L136" s="279">
        <f>L138</f>
        <v>0</v>
      </c>
      <c r="M136" s="279">
        <f>M139</f>
        <v>0</v>
      </c>
      <c r="N136" s="279">
        <f>N139</f>
        <v>1394255</v>
      </c>
      <c r="O136" s="279">
        <f>O142</f>
        <v>0</v>
      </c>
      <c r="P136" s="280">
        <f>P139+P140</f>
        <v>0</v>
      </c>
      <c r="Q136" s="279">
        <f>Q139+Q141</f>
        <v>46407155</v>
      </c>
      <c r="R136" s="279">
        <f>R139+R141</f>
        <v>46764155</v>
      </c>
      <c r="S136" s="181"/>
      <c r="T136" s="181"/>
      <c r="U136" s="181"/>
      <c r="V136" s="181"/>
    </row>
    <row r="137" spans="1:22" ht="20.25" customHeight="1">
      <c r="A137" s="498" t="s">
        <v>16</v>
      </c>
      <c r="B137" s="499"/>
      <c r="C137" s="98"/>
      <c r="D137" s="442"/>
      <c r="E137" s="443"/>
      <c r="F137" s="443"/>
      <c r="G137" s="281"/>
      <c r="H137" s="281"/>
      <c r="I137" s="281"/>
      <c r="J137" s="282"/>
      <c r="K137" s="282"/>
      <c r="L137" s="282"/>
      <c r="M137" s="283"/>
      <c r="N137" s="283"/>
      <c r="O137" s="283"/>
      <c r="P137" s="283"/>
      <c r="Q137" s="284"/>
      <c r="R137" s="284"/>
    </row>
    <row r="138" spans="1:22" ht="20.25" customHeight="1">
      <c r="A138" s="446" t="s">
        <v>151</v>
      </c>
      <c r="B138" s="447"/>
      <c r="C138" s="98" t="s">
        <v>152</v>
      </c>
      <c r="D138" s="444">
        <v>120</v>
      </c>
      <c r="E138" s="445"/>
      <c r="F138" s="445"/>
      <c r="G138" s="285">
        <f>K138</f>
        <v>0</v>
      </c>
      <c r="H138" s="286" t="s">
        <v>148</v>
      </c>
      <c r="I138" s="286" t="s">
        <v>148</v>
      </c>
      <c r="J138" s="286" t="s">
        <v>148</v>
      </c>
      <c r="K138" s="285">
        <f>L138</f>
        <v>0</v>
      </c>
      <c r="L138" s="285"/>
      <c r="M138" s="286" t="s">
        <v>148</v>
      </c>
      <c r="N138" s="286" t="s">
        <v>148</v>
      </c>
      <c r="O138" s="286" t="s">
        <v>148</v>
      </c>
      <c r="P138" s="286" t="s">
        <v>227</v>
      </c>
      <c r="Q138" s="287"/>
      <c r="R138" s="287"/>
    </row>
    <row r="139" spans="1:22" ht="21" customHeight="1">
      <c r="A139" s="446" t="s">
        <v>149</v>
      </c>
      <c r="B139" s="447"/>
      <c r="C139" s="98" t="s">
        <v>150</v>
      </c>
      <c r="D139" s="444">
        <v>130</v>
      </c>
      <c r="E139" s="445"/>
      <c r="F139" s="445"/>
      <c r="G139" s="285">
        <f>H139+K139</f>
        <v>42960155</v>
      </c>
      <c r="H139" s="287">
        <f>'приложение 1'!L44+'приложение 1'!L74</f>
        <v>41565900</v>
      </c>
      <c r="I139" s="286" t="s">
        <v>148</v>
      </c>
      <c r="J139" s="286" t="s">
        <v>148</v>
      </c>
      <c r="K139" s="285">
        <f>M139+N139+L139+P139</f>
        <v>1394255</v>
      </c>
      <c r="L139" s="286"/>
      <c r="M139" s="285"/>
      <c r="N139" s="285">
        <v>1394255</v>
      </c>
      <c r="O139" s="286" t="s">
        <v>148</v>
      </c>
      <c r="P139" s="286"/>
      <c r="Q139" s="287">
        <f>'приложение 1'!M39+'приложение 1'!M74+'приложение 1'!M128</f>
        <v>45281655</v>
      </c>
      <c r="R139" s="287">
        <f>'приложение 1'!N39+'приложение 1'!N74+'приложение 1'!N128</f>
        <v>45646655</v>
      </c>
    </row>
    <row r="140" spans="1:22" ht="31.2" customHeight="1">
      <c r="A140" s="446" t="s">
        <v>327</v>
      </c>
      <c r="B140" s="447"/>
      <c r="C140" s="98" t="s">
        <v>328</v>
      </c>
      <c r="D140" s="444">
        <v>440</v>
      </c>
      <c r="E140" s="445"/>
      <c r="F140" s="475"/>
      <c r="G140" s="285">
        <f>K140</f>
        <v>0</v>
      </c>
      <c r="H140" s="287"/>
      <c r="I140" s="286"/>
      <c r="J140" s="286"/>
      <c r="K140" s="285"/>
      <c r="L140" s="286"/>
      <c r="M140" s="285"/>
      <c r="N140" s="285"/>
      <c r="O140" s="286"/>
      <c r="P140" s="286"/>
      <c r="Q140" s="287"/>
      <c r="R140" s="287"/>
    </row>
    <row r="141" spans="1:22" ht="30" customHeight="1">
      <c r="A141" s="446" t="s">
        <v>153</v>
      </c>
      <c r="B141" s="447"/>
      <c r="C141" s="98" t="s">
        <v>154</v>
      </c>
      <c r="D141" s="444">
        <v>180</v>
      </c>
      <c r="E141" s="445"/>
      <c r="F141" s="445"/>
      <c r="G141" s="285">
        <f>I141</f>
        <v>69237500</v>
      </c>
      <c r="H141" s="286" t="s">
        <v>148</v>
      </c>
      <c r="I141" s="285">
        <f>'приложение 1'!L115+'приложение 1'!L42</f>
        <v>69237500</v>
      </c>
      <c r="J141" s="286" t="s">
        <v>148</v>
      </c>
      <c r="K141" s="286" t="s">
        <v>148</v>
      </c>
      <c r="L141" s="286" t="s">
        <v>148</v>
      </c>
      <c r="M141" s="286" t="s">
        <v>148</v>
      </c>
      <c r="N141" s="286" t="s">
        <v>148</v>
      </c>
      <c r="O141" s="286" t="s">
        <v>148</v>
      </c>
      <c r="P141" s="286" t="s">
        <v>227</v>
      </c>
      <c r="Q141" s="287">
        <f>'приложение 1'!M115</f>
        <v>1125500</v>
      </c>
      <c r="R141" s="287">
        <f>'приложение 1'!N115</f>
        <v>1117500</v>
      </c>
    </row>
    <row r="142" spans="1:22" ht="18" customHeight="1">
      <c r="A142" s="446" t="s">
        <v>156</v>
      </c>
      <c r="B142" s="447"/>
      <c r="C142" s="98" t="s">
        <v>155</v>
      </c>
      <c r="D142" s="556">
        <v>180</v>
      </c>
      <c r="E142" s="557"/>
      <c r="F142" s="557"/>
      <c r="G142" s="285">
        <f>K142</f>
        <v>0</v>
      </c>
      <c r="H142" s="286" t="s">
        <v>148</v>
      </c>
      <c r="I142" s="286" t="s">
        <v>148</v>
      </c>
      <c r="J142" s="286" t="s">
        <v>148</v>
      </c>
      <c r="K142" s="287">
        <f>O142+P142</f>
        <v>0</v>
      </c>
      <c r="L142" s="286" t="s">
        <v>148</v>
      </c>
      <c r="M142" s="286" t="s">
        <v>148</v>
      </c>
      <c r="N142" s="286" t="s">
        <v>148</v>
      </c>
      <c r="O142" s="285"/>
      <c r="P142" s="285"/>
      <c r="Q142" s="287"/>
      <c r="R142" s="287"/>
    </row>
    <row r="143" spans="1:22" s="63" customFormat="1" ht="29.25" customHeight="1">
      <c r="A143" s="64"/>
      <c r="B143" s="64"/>
      <c r="C143" s="65"/>
      <c r="D143" s="66"/>
      <c r="E143" s="66"/>
      <c r="F143" s="66"/>
      <c r="G143" s="65"/>
      <c r="H143" s="65"/>
      <c r="I143" s="67"/>
      <c r="J143" s="67"/>
      <c r="K143" s="67"/>
      <c r="L143" s="67"/>
      <c r="M143" s="67"/>
      <c r="N143" s="67"/>
      <c r="O143" s="67"/>
      <c r="P143" s="67"/>
    </row>
    <row r="144" spans="1:22" s="63" customFormat="1" ht="7.5" customHeight="1">
      <c r="A144" s="64"/>
      <c r="B144" s="64"/>
      <c r="C144" s="65"/>
      <c r="D144" s="66"/>
      <c r="E144" s="66"/>
      <c r="F144" s="66"/>
      <c r="G144" s="65"/>
      <c r="H144" s="65"/>
      <c r="I144" s="67"/>
      <c r="J144" s="67"/>
      <c r="K144" s="67"/>
      <c r="L144" s="67"/>
      <c r="M144" s="67"/>
      <c r="N144" s="67"/>
      <c r="O144" s="67"/>
      <c r="P144" s="67"/>
    </row>
    <row r="145" spans="1:22" s="63" customFormat="1" ht="7.5" customHeight="1">
      <c r="A145" s="64"/>
      <c r="B145" s="64"/>
      <c r="C145" s="65"/>
      <c r="D145" s="66"/>
      <c r="E145" s="66"/>
      <c r="F145" s="66"/>
      <c r="G145" s="65"/>
      <c r="H145" s="65"/>
      <c r="I145" s="67"/>
      <c r="J145" s="67"/>
      <c r="K145" s="67"/>
      <c r="L145" s="67"/>
      <c r="M145" s="67"/>
      <c r="N145" s="67"/>
      <c r="O145" s="67"/>
      <c r="P145" s="67"/>
    </row>
    <row r="146" spans="1:22" s="63" customFormat="1" ht="7.5" customHeight="1">
      <c r="A146" s="64"/>
      <c r="B146" s="64"/>
      <c r="C146" s="65"/>
      <c r="D146" s="66"/>
      <c r="E146" s="66"/>
      <c r="F146" s="66"/>
      <c r="G146" s="65"/>
      <c r="H146" s="65"/>
      <c r="I146" s="67"/>
      <c r="J146" s="67"/>
      <c r="K146" s="67"/>
      <c r="L146" s="67"/>
      <c r="M146" s="67"/>
      <c r="N146" s="67"/>
      <c r="O146" s="67"/>
      <c r="P146" s="67"/>
    </row>
    <row r="147" spans="1:22" s="63" customFormat="1" ht="7.5" customHeight="1">
      <c r="A147" s="64"/>
      <c r="B147" s="64"/>
      <c r="C147" s="65"/>
      <c r="D147" s="66"/>
      <c r="E147" s="66"/>
      <c r="F147" s="66"/>
      <c r="G147" s="65"/>
      <c r="H147" s="65"/>
      <c r="I147" s="67"/>
      <c r="J147" s="67"/>
      <c r="K147" s="67"/>
      <c r="L147" s="67"/>
      <c r="M147" s="67"/>
      <c r="N147" s="67"/>
      <c r="O147" s="67"/>
      <c r="P147" s="67"/>
    </row>
    <row r="148" spans="1:22" s="63" customFormat="1" ht="7.5" customHeight="1">
      <c r="A148" s="64"/>
      <c r="B148" s="64"/>
      <c r="C148" s="65"/>
      <c r="D148" s="66"/>
      <c r="E148" s="66"/>
      <c r="F148" s="66"/>
      <c r="G148" s="65"/>
      <c r="H148" s="65"/>
      <c r="I148" s="67"/>
      <c r="J148" s="67"/>
      <c r="K148" s="67"/>
      <c r="L148" s="67"/>
      <c r="M148" s="67"/>
      <c r="N148" s="67"/>
      <c r="O148" s="67"/>
      <c r="P148" s="67"/>
    </row>
    <row r="149" spans="1:22" ht="21.75" customHeight="1">
      <c r="A149" s="468" t="s">
        <v>17</v>
      </c>
      <c r="B149" s="468"/>
      <c r="C149" s="435" t="s">
        <v>138</v>
      </c>
      <c r="D149" s="435" t="s">
        <v>137</v>
      </c>
      <c r="E149" s="435"/>
      <c r="F149" s="435"/>
      <c r="G149" s="462" t="s">
        <v>139</v>
      </c>
      <c r="H149" s="462"/>
      <c r="I149" s="462"/>
      <c r="J149" s="462"/>
      <c r="K149" s="462"/>
      <c r="L149" s="462"/>
      <c r="M149" s="462"/>
      <c r="N149" s="462"/>
      <c r="O149" s="462"/>
      <c r="P149" s="462"/>
      <c r="Q149" s="462"/>
      <c r="R149" s="462"/>
    </row>
    <row r="150" spans="1:22" ht="15.75" customHeight="1">
      <c r="A150" s="468"/>
      <c r="B150" s="468"/>
      <c r="C150" s="435"/>
      <c r="D150" s="435"/>
      <c r="E150" s="435"/>
      <c r="F150" s="435"/>
      <c r="G150" s="537" t="s">
        <v>417</v>
      </c>
      <c r="H150" s="520" t="s">
        <v>16</v>
      </c>
      <c r="I150" s="521"/>
      <c r="J150" s="521"/>
      <c r="K150" s="521"/>
      <c r="L150" s="521"/>
      <c r="M150" s="521"/>
      <c r="N150" s="521"/>
      <c r="O150" s="521"/>
      <c r="P150" s="522"/>
      <c r="Q150" s="553" t="s">
        <v>278</v>
      </c>
      <c r="R150" s="537" t="s">
        <v>418</v>
      </c>
    </row>
    <row r="151" spans="1:22" ht="37.5" customHeight="1">
      <c r="A151" s="468"/>
      <c r="B151" s="468"/>
      <c r="C151" s="435"/>
      <c r="D151" s="435"/>
      <c r="E151" s="435"/>
      <c r="F151" s="435"/>
      <c r="G151" s="537"/>
      <c r="H151" s="435" t="s">
        <v>140</v>
      </c>
      <c r="I151" s="435" t="s">
        <v>160</v>
      </c>
      <c r="J151" s="462" t="s">
        <v>141</v>
      </c>
      <c r="K151" s="520" t="s">
        <v>142</v>
      </c>
      <c r="L151" s="521"/>
      <c r="M151" s="521"/>
      <c r="N151" s="521"/>
      <c r="O151" s="521"/>
      <c r="P151" s="522"/>
      <c r="Q151" s="554"/>
      <c r="R151" s="537"/>
    </row>
    <row r="152" spans="1:22" ht="21.75" customHeight="1">
      <c r="A152" s="468"/>
      <c r="B152" s="468"/>
      <c r="C152" s="435"/>
      <c r="D152" s="435"/>
      <c r="E152" s="435"/>
      <c r="F152" s="435"/>
      <c r="G152" s="537"/>
      <c r="H152" s="435"/>
      <c r="I152" s="435"/>
      <c r="J152" s="462"/>
      <c r="K152" s="462" t="s">
        <v>69</v>
      </c>
      <c r="L152" s="520" t="s">
        <v>16</v>
      </c>
      <c r="M152" s="521"/>
      <c r="N152" s="521"/>
      <c r="O152" s="521"/>
      <c r="P152" s="522"/>
      <c r="Q152" s="554"/>
      <c r="R152" s="537"/>
    </row>
    <row r="153" spans="1:22" ht="89.4" customHeight="1">
      <c r="A153" s="468"/>
      <c r="B153" s="468"/>
      <c r="C153" s="435"/>
      <c r="D153" s="435"/>
      <c r="E153" s="435"/>
      <c r="F153" s="435"/>
      <c r="G153" s="537"/>
      <c r="H153" s="435"/>
      <c r="I153" s="435"/>
      <c r="J153" s="462"/>
      <c r="K153" s="462"/>
      <c r="L153" s="61" t="s">
        <v>143</v>
      </c>
      <c r="M153" s="62" t="s">
        <v>217</v>
      </c>
      <c r="N153" s="62" t="s">
        <v>145</v>
      </c>
      <c r="O153" s="59" t="s">
        <v>216</v>
      </c>
      <c r="P153" s="73" t="s">
        <v>172</v>
      </c>
      <c r="Q153" s="555"/>
      <c r="R153" s="537"/>
    </row>
    <row r="154" spans="1:22" s="137" customFormat="1" ht="21.75" customHeight="1">
      <c r="A154" s="455">
        <v>1</v>
      </c>
      <c r="B154" s="455"/>
      <c r="C154" s="174">
        <v>2</v>
      </c>
      <c r="D154" s="455">
        <v>3</v>
      </c>
      <c r="E154" s="455"/>
      <c r="F154" s="455"/>
      <c r="G154" s="175">
        <v>4</v>
      </c>
      <c r="H154" s="174">
        <v>5</v>
      </c>
      <c r="I154" s="174">
        <v>6</v>
      </c>
      <c r="J154" s="176">
        <v>7</v>
      </c>
      <c r="K154" s="176">
        <v>8</v>
      </c>
      <c r="L154" s="176">
        <v>9</v>
      </c>
      <c r="M154" s="177">
        <v>10</v>
      </c>
      <c r="N154" s="177">
        <v>11</v>
      </c>
      <c r="O154" s="177">
        <v>12</v>
      </c>
      <c r="P154" s="177">
        <v>13</v>
      </c>
      <c r="Q154" s="178">
        <v>14</v>
      </c>
      <c r="R154" s="178">
        <v>15</v>
      </c>
      <c r="S154" s="182"/>
      <c r="T154" s="182"/>
      <c r="U154" s="183"/>
      <c r="V154" s="183"/>
    </row>
    <row r="155" spans="1:22" ht="29.25" customHeight="1">
      <c r="A155" s="431" t="s">
        <v>157</v>
      </c>
      <c r="B155" s="431"/>
      <c r="C155" s="4" t="s">
        <v>158</v>
      </c>
      <c r="D155" s="439" t="s">
        <v>148</v>
      </c>
      <c r="E155" s="439"/>
      <c r="F155" s="439"/>
      <c r="G155" s="302">
        <f>H155+I155+J155+K155</f>
        <v>112197655</v>
      </c>
      <c r="H155" s="279">
        <f>H156+H158+H159+H160+H161</f>
        <v>41565900</v>
      </c>
      <c r="I155" s="279">
        <f>I156+I158+I159+I160+I161</f>
        <v>69237500</v>
      </c>
      <c r="J155" s="279">
        <f>J156+J158+J159+J160+J161</f>
        <v>0</v>
      </c>
      <c r="K155" s="303">
        <f t="shared" ref="K155:K169" si="0">SUM(L155:P155)</f>
        <v>1394255</v>
      </c>
      <c r="L155" s="279">
        <f t="shared" ref="L155:O155" si="1">L156+L158+L159+L160+L161</f>
        <v>0</v>
      </c>
      <c r="M155" s="279">
        <f t="shared" si="1"/>
        <v>0</v>
      </c>
      <c r="N155" s="279">
        <f t="shared" si="1"/>
        <v>1394255</v>
      </c>
      <c r="O155" s="279">
        <f t="shared" si="1"/>
        <v>0</v>
      </c>
      <c r="P155" s="279">
        <f>P161</f>
        <v>0</v>
      </c>
      <c r="Q155" s="290">
        <f>Q156+Q158+Q159+Q160+Q161</f>
        <v>46407155</v>
      </c>
      <c r="R155" s="99">
        <f>R156+R158+R161</f>
        <v>46764155</v>
      </c>
      <c r="S155" s="184"/>
      <c r="T155" s="184"/>
    </row>
    <row r="156" spans="1:22" ht="31.5" customHeight="1">
      <c r="A156" s="458" t="s">
        <v>159</v>
      </c>
      <c r="B156" s="458"/>
      <c r="C156" s="3" t="s">
        <v>161</v>
      </c>
      <c r="D156" s="454"/>
      <c r="E156" s="454"/>
      <c r="F156" s="454"/>
      <c r="G156" s="291">
        <f>H156+I156+J156+K156</f>
        <v>33096457.359999999</v>
      </c>
      <c r="H156" s="291">
        <f>'приложение 2 к приказу'!H157+'приложение 1'!L48+'приложение 1'!L78</f>
        <v>32402834.359999999</v>
      </c>
      <c r="I156" s="291"/>
      <c r="J156" s="291"/>
      <c r="K156" s="291">
        <f t="shared" si="0"/>
        <v>693623</v>
      </c>
      <c r="L156" s="291"/>
      <c r="M156" s="291"/>
      <c r="N156" s="291">
        <v>693623</v>
      </c>
      <c r="O156" s="291"/>
      <c r="P156" s="291"/>
      <c r="Q156" s="292">
        <f>'приложение 1'!M47+'приложение 1'!M49+'приложение 1'!M53+'приложение 1'!M76+'приложение 1'!M79+'приложение 1'!M81+'приложение 1'!M129+'приложение 1'!M130+'приложение 1'!M131</f>
        <v>34044965</v>
      </c>
      <c r="R156" s="292">
        <f>'приложение 1'!N47+'приложение 1'!N49+'приложение 1'!N53+'приложение 1'!N76+'приложение 1'!N79+'приложение 1'!N81+'приложение 1'!N129+'приложение 1'!N130+'приложение 1'!N131</f>
        <v>34708985</v>
      </c>
      <c r="S156" s="63"/>
      <c r="T156" s="63"/>
    </row>
    <row r="157" spans="1:22" ht="31.5" customHeight="1">
      <c r="A157" s="461" t="s">
        <v>162</v>
      </c>
      <c r="B157" s="461"/>
      <c r="C157" s="3" t="s">
        <v>77</v>
      </c>
      <c r="D157" s="454"/>
      <c r="E157" s="454"/>
      <c r="F157" s="454"/>
      <c r="G157" s="293">
        <f t="shared" ref="G157:G167" si="2">H157+I157+J157+K157</f>
        <v>33001605.359999999</v>
      </c>
      <c r="H157" s="294">
        <f>'приложение 1'!L46+'приложение 1'!L52+'приложение 1'!L75+'приложение 1'!L80</f>
        <v>32310482.359999999</v>
      </c>
      <c r="I157" s="285"/>
      <c r="J157" s="285"/>
      <c r="K157" s="285">
        <f t="shared" si="0"/>
        <v>691123</v>
      </c>
      <c r="L157" s="285"/>
      <c r="M157" s="285"/>
      <c r="N157" s="285">
        <f>'приложение 1'!M129+'приложение 1'!M131</f>
        <v>691123</v>
      </c>
      <c r="O157" s="285"/>
      <c r="P157" s="285"/>
      <c r="Q157" s="295">
        <f>'приложение 1'!M47+'приложение 1'!M52+'приложение 1'!M75+'приложение 1'!M80+'приложение 1'!M129+'приложение 1'!M131</f>
        <v>33950713</v>
      </c>
      <c r="R157" s="295">
        <f>'приложение 1'!N46+'приложение 1'!N52+'приложение 1'!N75+'приложение 1'!N80+'приложение 1'!N129+'приложение 1'!N131</f>
        <v>34614733</v>
      </c>
      <c r="S157" s="63"/>
      <c r="T157" s="63"/>
    </row>
    <row r="158" spans="1:22" s="7" customFormat="1" ht="31.5" customHeight="1">
      <c r="A158" s="458" t="s">
        <v>218</v>
      </c>
      <c r="B158" s="458"/>
      <c r="C158" s="3" t="s">
        <v>163</v>
      </c>
      <c r="D158" s="454"/>
      <c r="E158" s="454"/>
      <c r="F158" s="454"/>
      <c r="G158" s="291">
        <f t="shared" si="2"/>
        <v>4046272</v>
      </c>
      <c r="H158" s="291">
        <f>'приложение 1'!L100+'приложение 1'!L104</f>
        <v>3974300</v>
      </c>
      <c r="I158" s="291"/>
      <c r="J158" s="291"/>
      <c r="K158" s="291">
        <f t="shared" si="0"/>
        <v>71972</v>
      </c>
      <c r="L158" s="291"/>
      <c r="M158" s="291"/>
      <c r="N158" s="291">
        <f>'приложение 1'!L138</f>
        <v>71972</v>
      </c>
      <c r="O158" s="291"/>
      <c r="P158" s="291"/>
      <c r="Q158" s="292">
        <f>'приложение 1'!M102+'приложение 1'!M103+'приложение 1'!M138</f>
        <v>4031072</v>
      </c>
      <c r="R158" s="292">
        <f>'приложение 1'!N102+'приложение 1'!N103+'приложение 1'!N138</f>
        <v>4028472</v>
      </c>
      <c r="S158" s="83"/>
      <c r="T158" s="63"/>
      <c r="U158" s="63"/>
      <c r="V158" s="63"/>
    </row>
    <row r="159" spans="1:22" s="7" customFormat="1" ht="28.2" customHeight="1">
      <c r="A159" s="458" t="s">
        <v>221</v>
      </c>
      <c r="B159" s="458"/>
      <c r="C159" s="3" t="s">
        <v>164</v>
      </c>
      <c r="D159" s="454"/>
      <c r="E159" s="454"/>
      <c r="F159" s="454"/>
      <c r="G159" s="293">
        <f t="shared" si="2"/>
        <v>0</v>
      </c>
      <c r="H159" s="285"/>
      <c r="I159" s="285"/>
      <c r="J159" s="285"/>
      <c r="K159" s="285">
        <f t="shared" si="0"/>
        <v>0</v>
      </c>
      <c r="L159" s="285"/>
      <c r="M159" s="285"/>
      <c r="N159" s="285"/>
      <c r="O159" s="285"/>
      <c r="P159" s="285"/>
      <c r="Q159" s="295"/>
      <c r="R159" s="295"/>
      <c r="S159" s="63"/>
      <c r="T159" s="63"/>
      <c r="U159" s="63"/>
      <c r="V159" s="63"/>
    </row>
    <row r="160" spans="1:22" s="7" customFormat="1" ht="29.4" customHeight="1">
      <c r="A160" s="458" t="s">
        <v>165</v>
      </c>
      <c r="B160" s="458"/>
      <c r="C160" s="3" t="s">
        <v>166</v>
      </c>
      <c r="D160" s="454"/>
      <c r="E160" s="454"/>
      <c r="F160" s="454"/>
      <c r="G160" s="293">
        <f t="shared" si="2"/>
        <v>0</v>
      </c>
      <c r="H160" s="285"/>
      <c r="I160" s="285"/>
      <c r="J160" s="285"/>
      <c r="K160" s="285">
        <f t="shared" si="0"/>
        <v>0</v>
      </c>
      <c r="L160" s="285"/>
      <c r="M160" s="285"/>
      <c r="N160" s="285"/>
      <c r="O160" s="285"/>
      <c r="P160" s="285"/>
      <c r="Q160" s="295"/>
      <c r="R160" s="295"/>
      <c r="S160" s="63"/>
      <c r="T160" s="63"/>
      <c r="U160" s="63"/>
      <c r="V160" s="63"/>
    </row>
    <row r="161" spans="1:22" s="7" customFormat="1" ht="31.5" customHeight="1">
      <c r="A161" s="457" t="s">
        <v>219</v>
      </c>
      <c r="B161" s="457"/>
      <c r="C161" s="194" t="s">
        <v>167</v>
      </c>
      <c r="D161" s="456" t="s">
        <v>168</v>
      </c>
      <c r="E161" s="456"/>
      <c r="F161" s="456"/>
      <c r="G161" s="296">
        <f t="shared" si="2"/>
        <v>75054925.640000001</v>
      </c>
      <c r="H161" s="296">
        <f>'приложение 1'!L55+'приложение 1'!L57+'приложение 1'!L59+'приложение 1'!L61+'приложение 1'!L63+'приложение 1'!L65+'приложение 1'!L69+'приложение 1'!L85+'приложение 1'!L89+'приложение 1'!L94+'приложение 1'!L111</f>
        <v>5188765.6400000006</v>
      </c>
      <c r="I161" s="296">
        <f>I141</f>
        <v>69237500</v>
      </c>
      <c r="J161" s="296"/>
      <c r="K161" s="296">
        <f t="shared" si="0"/>
        <v>628660</v>
      </c>
      <c r="L161" s="296"/>
      <c r="M161" s="296"/>
      <c r="N161" s="296">
        <f>'приложение 1'!L140</f>
        <v>628660</v>
      </c>
      <c r="O161" s="296"/>
      <c r="P161" s="296"/>
      <c r="Q161" s="297">
        <f>'приложение 1'!M55+'приложение 1'!M57+'приложение 1'!M59+'приложение 1'!M61+'приложение 1'!M63+'приложение 1'!M65+'приложение 1'!M69+'приложение 1'!M85+'приложение 1'!M89+'приложение 1'!M94+'приложение 1'!M111+'приложение 1'!M116+'приложение 1'!M140</f>
        <v>8331118</v>
      </c>
      <c r="R161" s="297">
        <f>'приложение 1'!N55+'приложение 1'!N57+'приложение 1'!N59+'приложение 1'!N61+'приложение 1'!N63+'приложение 1'!N65+'приложение 1'!N69+'приложение 1'!N85+'приложение 1'!N89+'приложение 1'!N94+'приложение 1'!N111+'приложение 1'!N116+'приложение 1'!N140</f>
        <v>8026698</v>
      </c>
      <c r="S161" s="63"/>
      <c r="T161" s="63"/>
      <c r="U161" s="63"/>
      <c r="V161" s="63"/>
    </row>
    <row r="162" spans="1:22" s="43" customFormat="1" ht="31.5" customHeight="1">
      <c r="A162" s="431" t="s">
        <v>169</v>
      </c>
      <c r="B162" s="431"/>
      <c r="C162" s="39" t="s">
        <v>170</v>
      </c>
      <c r="D162" s="439" t="s">
        <v>168</v>
      </c>
      <c r="E162" s="439"/>
      <c r="F162" s="439"/>
      <c r="G162" s="293">
        <f t="shared" si="2"/>
        <v>0</v>
      </c>
      <c r="H162" s="298">
        <f>H163+H164</f>
        <v>0</v>
      </c>
      <c r="I162" s="298">
        <v>0</v>
      </c>
      <c r="J162" s="298">
        <v>0</v>
      </c>
      <c r="K162" s="299">
        <f t="shared" si="0"/>
        <v>0</v>
      </c>
      <c r="L162" s="298">
        <v>0</v>
      </c>
      <c r="M162" s="298">
        <v>0</v>
      </c>
      <c r="N162" s="298">
        <v>0</v>
      </c>
      <c r="O162" s="298">
        <v>0</v>
      </c>
      <c r="P162" s="298"/>
      <c r="Q162" s="300">
        <v>0</v>
      </c>
      <c r="R162" s="300">
        <v>0</v>
      </c>
      <c r="S162" s="69"/>
      <c r="T162" s="69"/>
      <c r="U162" s="69"/>
      <c r="V162" s="69"/>
    </row>
    <row r="163" spans="1:22" s="7" customFormat="1" ht="31.5" customHeight="1">
      <c r="A163" s="466" t="s">
        <v>171</v>
      </c>
      <c r="B163" s="466"/>
      <c r="C163" s="44" t="s">
        <v>80</v>
      </c>
      <c r="D163" s="469"/>
      <c r="E163" s="469"/>
      <c r="F163" s="469"/>
      <c r="G163" s="293">
        <f t="shared" si="2"/>
        <v>0</v>
      </c>
      <c r="H163" s="301"/>
      <c r="I163" s="301"/>
      <c r="J163" s="301"/>
      <c r="K163" s="285">
        <f t="shared" si="0"/>
        <v>0</v>
      </c>
      <c r="L163" s="301"/>
      <c r="M163" s="301"/>
      <c r="N163" s="301"/>
      <c r="O163" s="301"/>
      <c r="P163" s="301"/>
      <c r="Q163" s="295"/>
      <c r="R163" s="295"/>
      <c r="S163" s="63"/>
      <c r="T163" s="63"/>
      <c r="U163" s="63"/>
      <c r="V163" s="63"/>
    </row>
    <row r="164" spans="1:22" s="7" customFormat="1">
      <c r="A164" s="458" t="s">
        <v>172</v>
      </c>
      <c r="B164" s="458"/>
      <c r="C164" s="3" t="s">
        <v>173</v>
      </c>
      <c r="D164" s="454"/>
      <c r="E164" s="454"/>
      <c r="F164" s="454"/>
      <c r="G164" s="293">
        <f t="shared" si="2"/>
        <v>0</v>
      </c>
      <c r="H164" s="287"/>
      <c r="I164" s="287"/>
      <c r="J164" s="287"/>
      <c r="K164" s="285">
        <f t="shared" si="0"/>
        <v>0</v>
      </c>
      <c r="L164" s="287"/>
      <c r="M164" s="287"/>
      <c r="N164" s="287"/>
      <c r="O164" s="287"/>
      <c r="P164" s="287"/>
      <c r="Q164" s="295"/>
      <c r="R164" s="295"/>
      <c r="S164" s="63"/>
      <c r="T164" s="63"/>
      <c r="U164" s="63"/>
      <c r="V164" s="63"/>
    </row>
    <row r="165" spans="1:22" s="43" customFormat="1" ht="31.5" customHeight="1">
      <c r="A165" s="431" t="s">
        <v>175</v>
      </c>
      <c r="B165" s="431"/>
      <c r="C165" s="39" t="s">
        <v>174</v>
      </c>
      <c r="D165" s="439" t="s">
        <v>168</v>
      </c>
      <c r="E165" s="439"/>
      <c r="F165" s="439"/>
      <c r="G165" s="293">
        <f t="shared" si="2"/>
        <v>0</v>
      </c>
      <c r="H165" s="298">
        <v>0</v>
      </c>
      <c r="I165" s="298">
        <v>0</v>
      </c>
      <c r="J165" s="298">
        <v>0</v>
      </c>
      <c r="K165" s="299">
        <f t="shared" si="0"/>
        <v>0</v>
      </c>
      <c r="L165" s="298">
        <v>0</v>
      </c>
      <c r="M165" s="298">
        <v>0</v>
      </c>
      <c r="N165" s="298">
        <v>0</v>
      </c>
      <c r="O165" s="298">
        <v>0</v>
      </c>
      <c r="P165" s="298"/>
      <c r="Q165" s="300">
        <v>0</v>
      </c>
      <c r="R165" s="300">
        <v>0</v>
      </c>
      <c r="S165" s="69"/>
      <c r="T165" s="69"/>
      <c r="U165" s="69"/>
      <c r="V165" s="69"/>
    </row>
    <row r="166" spans="1:22" s="7" customFormat="1" ht="31.5" customHeight="1">
      <c r="A166" s="458" t="s">
        <v>176</v>
      </c>
      <c r="B166" s="458"/>
      <c r="C166" s="3" t="s">
        <v>178</v>
      </c>
      <c r="D166" s="454"/>
      <c r="E166" s="454"/>
      <c r="F166" s="454"/>
      <c r="G166" s="293">
        <f t="shared" si="2"/>
        <v>0</v>
      </c>
      <c r="H166" s="287"/>
      <c r="I166" s="287"/>
      <c r="J166" s="287"/>
      <c r="K166" s="285">
        <f>SUM(L166:P166)</f>
        <v>0</v>
      </c>
      <c r="L166" s="287"/>
      <c r="M166" s="287"/>
      <c r="N166" s="287"/>
      <c r="O166" s="287"/>
      <c r="P166" s="287"/>
      <c r="Q166" s="295"/>
      <c r="R166" s="295"/>
      <c r="S166" s="63"/>
      <c r="T166" s="63"/>
      <c r="U166" s="63"/>
      <c r="V166" s="63"/>
    </row>
    <row r="167" spans="1:22" s="7" customFormat="1">
      <c r="A167" s="458" t="s">
        <v>177</v>
      </c>
      <c r="B167" s="458"/>
      <c r="C167" s="3" t="s">
        <v>179</v>
      </c>
      <c r="D167" s="454"/>
      <c r="E167" s="454"/>
      <c r="F167" s="454"/>
      <c r="G167" s="293">
        <f t="shared" si="2"/>
        <v>0</v>
      </c>
      <c r="H167" s="287"/>
      <c r="I167" s="287"/>
      <c r="J167" s="287"/>
      <c r="K167" s="285">
        <f t="shared" si="0"/>
        <v>0</v>
      </c>
      <c r="L167" s="287"/>
      <c r="M167" s="287"/>
      <c r="N167" s="287"/>
      <c r="O167" s="287"/>
      <c r="P167" s="287"/>
      <c r="Q167" s="295"/>
      <c r="R167" s="295"/>
      <c r="S167" s="63"/>
      <c r="T167" s="63"/>
      <c r="U167" s="63"/>
      <c r="V167" s="63"/>
    </row>
    <row r="168" spans="1:22" s="43" customFormat="1" ht="31.5" customHeight="1">
      <c r="A168" s="431" t="s">
        <v>180</v>
      </c>
      <c r="B168" s="431"/>
      <c r="C168" s="39" t="s">
        <v>182</v>
      </c>
      <c r="D168" s="439" t="s">
        <v>168</v>
      </c>
      <c r="E168" s="439"/>
      <c r="F168" s="439"/>
      <c r="G168" s="296"/>
      <c r="H168" s="298"/>
      <c r="I168" s="298"/>
      <c r="J168" s="298"/>
      <c r="K168" s="299">
        <f t="shared" si="0"/>
        <v>0</v>
      </c>
      <c r="L168" s="298"/>
      <c r="M168" s="298"/>
      <c r="N168" s="298"/>
      <c r="O168" s="298"/>
      <c r="P168" s="298"/>
      <c r="Q168" s="300"/>
      <c r="R168" s="300"/>
      <c r="S168" s="69"/>
      <c r="T168" s="69"/>
      <c r="U168" s="69"/>
      <c r="V168" s="69"/>
    </row>
    <row r="169" spans="1:22" s="43" customFormat="1" ht="31.5" customHeight="1">
      <c r="A169" s="431" t="s">
        <v>181</v>
      </c>
      <c r="B169" s="431"/>
      <c r="C169" s="39" t="s">
        <v>183</v>
      </c>
      <c r="D169" s="439" t="s">
        <v>168</v>
      </c>
      <c r="E169" s="439"/>
      <c r="F169" s="439"/>
      <c r="G169" s="293">
        <v>0</v>
      </c>
      <c r="H169" s="298">
        <v>0</v>
      </c>
      <c r="I169" s="298">
        <v>0</v>
      </c>
      <c r="J169" s="298">
        <v>0</v>
      </c>
      <c r="K169" s="299">
        <f t="shared" si="0"/>
        <v>0</v>
      </c>
      <c r="L169" s="298">
        <v>0</v>
      </c>
      <c r="M169" s="298">
        <v>0</v>
      </c>
      <c r="N169" s="298">
        <v>0</v>
      </c>
      <c r="O169" s="298">
        <v>0</v>
      </c>
      <c r="P169" s="298"/>
      <c r="Q169" s="300">
        <v>0</v>
      </c>
      <c r="R169" s="300" t="s">
        <v>324</v>
      </c>
      <c r="S169" s="69"/>
      <c r="T169" s="69"/>
      <c r="U169" s="69"/>
      <c r="V169" s="69"/>
    </row>
    <row r="170" spans="1:22" s="69" customFormat="1" ht="31.5" customHeight="1">
      <c r="A170" s="64"/>
      <c r="B170" s="64"/>
      <c r="C170" s="68"/>
      <c r="D170" s="66"/>
      <c r="E170" s="66"/>
      <c r="F170" s="66"/>
      <c r="G170" s="66"/>
      <c r="H170" s="68"/>
      <c r="I170" s="68"/>
      <c r="J170" s="67"/>
      <c r="K170" s="67"/>
      <c r="L170" s="67"/>
    </row>
    <row r="171" spans="1:22" s="69" customFormat="1" ht="3.75" customHeight="1">
      <c r="A171" s="64"/>
      <c r="B171" s="64"/>
      <c r="C171" s="68"/>
      <c r="D171" s="66"/>
      <c r="E171" s="66"/>
      <c r="F171" s="66"/>
      <c r="G171" s="66"/>
      <c r="H171" s="68"/>
      <c r="I171" s="68"/>
      <c r="J171" s="67"/>
      <c r="K171" s="67"/>
      <c r="L171" s="67"/>
    </row>
    <row r="172" spans="1:22" s="69" customFormat="1" ht="3.75" customHeight="1">
      <c r="A172" s="64"/>
      <c r="B172" s="64"/>
      <c r="C172" s="68"/>
      <c r="D172" s="66"/>
      <c r="E172" s="66"/>
      <c r="F172" s="66"/>
      <c r="G172" s="66"/>
      <c r="H172" s="68"/>
      <c r="I172" s="68"/>
      <c r="J172" s="67"/>
      <c r="K172" s="67"/>
      <c r="L172" s="67"/>
    </row>
    <row r="173" spans="1:22" s="69" customFormat="1" ht="3.75" customHeight="1">
      <c r="A173" s="64"/>
      <c r="B173" s="64"/>
      <c r="C173" s="68"/>
      <c r="D173" s="66"/>
      <c r="E173" s="66"/>
      <c r="F173" s="66"/>
      <c r="G173" s="66"/>
      <c r="H173" s="68"/>
      <c r="I173" s="68"/>
      <c r="J173" s="67"/>
      <c r="K173" s="67"/>
      <c r="L173" s="67"/>
    </row>
    <row r="174" spans="1:22" s="69" customFormat="1" ht="3.75" customHeight="1">
      <c r="A174" s="64"/>
      <c r="B174" s="64"/>
      <c r="C174" s="68"/>
      <c r="D174" s="66"/>
      <c r="E174" s="66"/>
      <c r="F174" s="66"/>
      <c r="G174" s="66"/>
      <c r="H174" s="68"/>
      <c r="I174" s="68"/>
      <c r="J174" s="67"/>
      <c r="K174" s="67"/>
      <c r="L174" s="67"/>
    </row>
    <row r="175" spans="1:22" s="69" customFormat="1" ht="3.75" customHeight="1">
      <c r="A175" s="64"/>
      <c r="B175" s="64"/>
      <c r="C175" s="68"/>
      <c r="D175" s="66"/>
      <c r="E175" s="66"/>
      <c r="F175" s="66"/>
      <c r="G175" s="66"/>
      <c r="H175" s="68"/>
      <c r="I175" s="68"/>
      <c r="J175" s="67"/>
      <c r="K175" s="67"/>
      <c r="L175" s="67"/>
    </row>
    <row r="176" spans="1:22" s="69" customFormat="1" ht="3.75" customHeight="1">
      <c r="A176" s="64"/>
      <c r="B176" s="64"/>
      <c r="C176" s="68"/>
      <c r="D176" s="66"/>
      <c r="E176" s="66"/>
      <c r="F176" s="66"/>
      <c r="G176" s="66"/>
      <c r="H176" s="68"/>
      <c r="I176" s="68"/>
      <c r="J176" s="67"/>
      <c r="K176" s="67"/>
      <c r="L176" s="67"/>
    </row>
    <row r="177" spans="1:24" s="69" customFormat="1" ht="3.75" customHeight="1">
      <c r="A177" s="64"/>
      <c r="B177" s="64"/>
      <c r="C177" s="68"/>
      <c r="D177" s="66"/>
      <c r="E177" s="66"/>
      <c r="F177" s="66"/>
      <c r="G177" s="66"/>
      <c r="H177" s="68"/>
      <c r="I177" s="68"/>
      <c r="J177" s="67"/>
      <c r="K177" s="67"/>
      <c r="L177" s="67"/>
    </row>
    <row r="178" spans="1:24" s="7" customFormat="1" ht="21" customHeight="1">
      <c r="A178" s="467" t="s">
        <v>421</v>
      </c>
      <c r="B178" s="467"/>
      <c r="C178" s="467"/>
      <c r="D178" s="467"/>
      <c r="E178" s="467"/>
      <c r="F178" s="467"/>
      <c r="G178" s="467"/>
      <c r="H178" s="467"/>
      <c r="I178" s="467"/>
      <c r="J178" s="467"/>
      <c r="K178" s="467"/>
      <c r="L178" s="467"/>
      <c r="M178" s="467"/>
      <c r="N178" s="467"/>
      <c r="O178" s="467"/>
      <c r="S178" s="63"/>
      <c r="T178" s="63"/>
      <c r="U178" s="63"/>
      <c r="V178" s="63"/>
    </row>
    <row r="179" spans="1:24" s="7" customFormat="1">
      <c r="A179" s="463"/>
      <c r="B179" s="463"/>
      <c r="C179" s="8"/>
      <c r="D179" s="464"/>
      <c r="E179" s="464"/>
      <c r="F179" s="465"/>
      <c r="G179" s="81"/>
      <c r="H179" s="8"/>
      <c r="I179" s="8"/>
      <c r="J179" s="42"/>
      <c r="K179" s="42"/>
      <c r="L179" s="42"/>
      <c r="S179" s="63"/>
      <c r="T179" s="63"/>
      <c r="U179" s="63"/>
      <c r="V179" s="63"/>
    </row>
    <row r="180" spans="1:24" s="7" customFormat="1" ht="31.5" customHeight="1">
      <c r="A180" s="468" t="s">
        <v>17</v>
      </c>
      <c r="B180" s="468"/>
      <c r="C180" s="435" t="s">
        <v>138</v>
      </c>
      <c r="D180" s="435" t="s">
        <v>184</v>
      </c>
      <c r="E180" s="435"/>
      <c r="F180" s="435"/>
      <c r="G180" s="462" t="s">
        <v>229</v>
      </c>
      <c r="H180" s="462"/>
      <c r="I180" s="462"/>
      <c r="J180" s="462"/>
      <c r="K180" s="462"/>
      <c r="L180" s="462"/>
      <c r="M180" s="462"/>
      <c r="N180" s="462"/>
      <c r="O180" s="462"/>
      <c r="P180" s="52"/>
      <c r="Q180" s="52"/>
      <c r="S180" s="63"/>
      <c r="T180" s="63"/>
      <c r="U180" s="63"/>
      <c r="V180" s="63"/>
    </row>
    <row r="181" spans="1:24" s="7" customFormat="1" ht="31.5" customHeight="1">
      <c r="A181" s="468"/>
      <c r="B181" s="468"/>
      <c r="C181" s="435"/>
      <c r="D181" s="435"/>
      <c r="E181" s="435"/>
      <c r="F181" s="435"/>
      <c r="G181" s="462" t="s">
        <v>230</v>
      </c>
      <c r="H181" s="462"/>
      <c r="I181" s="462"/>
      <c r="J181" s="462" t="s">
        <v>18</v>
      </c>
      <c r="K181" s="462"/>
      <c r="L181" s="462"/>
      <c r="M181" s="462"/>
      <c r="N181" s="462"/>
      <c r="O181" s="462"/>
      <c r="P181" s="52"/>
      <c r="Q181" s="52"/>
      <c r="S181" s="63"/>
      <c r="T181" s="550"/>
      <c r="U181" s="550"/>
      <c r="V181" s="63"/>
      <c r="W181" s="551"/>
      <c r="X181" s="551"/>
    </row>
    <row r="182" spans="1:24" s="7" customFormat="1" ht="31.5" customHeight="1">
      <c r="A182" s="468"/>
      <c r="B182" s="468"/>
      <c r="C182" s="435"/>
      <c r="D182" s="435"/>
      <c r="E182" s="435"/>
      <c r="F182" s="435"/>
      <c r="G182" s="462"/>
      <c r="H182" s="462"/>
      <c r="I182" s="462"/>
      <c r="J182" s="462" t="s">
        <v>185</v>
      </c>
      <c r="K182" s="462"/>
      <c r="L182" s="462"/>
      <c r="M182" s="435" t="s">
        <v>222</v>
      </c>
      <c r="N182" s="435"/>
      <c r="O182" s="435"/>
      <c r="P182" s="52"/>
      <c r="Q182" s="52"/>
      <c r="S182" s="63"/>
      <c r="T182" s="550"/>
      <c r="U182" s="550"/>
      <c r="V182" s="63"/>
      <c r="W182" s="551"/>
      <c r="X182" s="551"/>
    </row>
    <row r="183" spans="1:24" s="7" customFormat="1" ht="82.5" customHeight="1">
      <c r="A183" s="468"/>
      <c r="B183" s="468"/>
      <c r="C183" s="435"/>
      <c r="D183" s="435"/>
      <c r="E183" s="435"/>
      <c r="F183" s="435"/>
      <c r="G183" s="462"/>
      <c r="H183" s="462"/>
      <c r="I183" s="462"/>
      <c r="J183" s="462"/>
      <c r="K183" s="462"/>
      <c r="L183" s="462"/>
      <c r="M183" s="435"/>
      <c r="N183" s="435"/>
      <c r="O183" s="435"/>
      <c r="P183" s="52"/>
      <c r="Q183" s="52"/>
      <c r="S183" s="63"/>
      <c r="T183" s="63"/>
      <c r="U183" s="63"/>
      <c r="V183" s="63"/>
    </row>
    <row r="184" spans="1:24" s="7" customFormat="1" ht="78">
      <c r="A184" s="468"/>
      <c r="B184" s="468"/>
      <c r="C184" s="435"/>
      <c r="D184" s="435"/>
      <c r="E184" s="435"/>
      <c r="F184" s="435"/>
      <c r="G184" s="278" t="s">
        <v>422</v>
      </c>
      <c r="H184" s="278" t="s">
        <v>423</v>
      </c>
      <c r="I184" s="278" t="s">
        <v>424</v>
      </c>
      <c r="J184" s="278" t="s">
        <v>422</v>
      </c>
      <c r="K184" s="278" t="s">
        <v>423</v>
      </c>
      <c r="L184" s="278" t="s">
        <v>424</v>
      </c>
      <c r="M184" s="278" t="s">
        <v>422</v>
      </c>
      <c r="N184" s="278" t="s">
        <v>423</v>
      </c>
      <c r="O184" s="278" t="s">
        <v>424</v>
      </c>
      <c r="P184" s="82"/>
      <c r="Q184" s="82"/>
      <c r="S184" s="63"/>
      <c r="T184" s="63"/>
      <c r="U184" s="63"/>
      <c r="V184" s="63"/>
    </row>
    <row r="185" spans="1:24" s="7" customFormat="1">
      <c r="A185" s="517">
        <v>1</v>
      </c>
      <c r="B185" s="517"/>
      <c r="C185" s="79">
        <v>2</v>
      </c>
      <c r="D185" s="534">
        <v>3</v>
      </c>
      <c r="E185" s="535"/>
      <c r="F185" s="435"/>
      <c r="G185" s="79">
        <v>4</v>
      </c>
      <c r="H185" s="79">
        <v>5</v>
      </c>
      <c r="I185" s="79">
        <v>6</v>
      </c>
      <c r="J185" s="79">
        <v>7</v>
      </c>
      <c r="K185" s="80">
        <v>8</v>
      </c>
      <c r="L185" s="80">
        <v>9</v>
      </c>
      <c r="M185" s="78">
        <v>10</v>
      </c>
      <c r="N185" s="78">
        <v>11</v>
      </c>
      <c r="O185" s="78">
        <v>12</v>
      </c>
      <c r="P185" s="63"/>
      <c r="Q185" s="63"/>
      <c r="S185" s="63"/>
      <c r="T185" s="63"/>
      <c r="U185" s="63"/>
      <c r="V185" s="63"/>
    </row>
    <row r="186" spans="1:24" s="7" customFormat="1" ht="31.5" customHeight="1">
      <c r="A186" s="458" t="s">
        <v>223</v>
      </c>
      <c r="B186" s="458"/>
      <c r="C186" s="3" t="s">
        <v>186</v>
      </c>
      <c r="D186" s="459" t="s">
        <v>168</v>
      </c>
      <c r="E186" s="460"/>
      <c r="F186" s="454"/>
      <c r="G186" s="304">
        <f>G187+G188</f>
        <v>75054925.640000001</v>
      </c>
      <c r="H186" s="304">
        <f t="shared" ref="H186:O186" si="3">SUM(H187:H188)</f>
        <v>8331118</v>
      </c>
      <c r="I186" s="304">
        <f t="shared" si="3"/>
        <v>8026698</v>
      </c>
      <c r="J186" s="304">
        <f>J187+J188</f>
        <v>74426265.640000001</v>
      </c>
      <c r="K186" s="304">
        <f>K187+K188</f>
        <v>7702458</v>
      </c>
      <c r="L186" s="304">
        <f t="shared" si="3"/>
        <v>7398038</v>
      </c>
      <c r="M186" s="304">
        <f>SUM(M187:M188)</f>
        <v>628660</v>
      </c>
      <c r="N186" s="304">
        <f t="shared" si="3"/>
        <v>628660</v>
      </c>
      <c r="O186" s="304">
        <f t="shared" si="3"/>
        <v>628660</v>
      </c>
      <c r="P186" s="83"/>
      <c r="Q186" s="83"/>
      <c r="S186" s="63"/>
      <c r="T186" s="63"/>
      <c r="U186" s="63"/>
      <c r="V186" s="63"/>
    </row>
    <row r="187" spans="1:24" s="7" customFormat="1" ht="48.75" customHeight="1">
      <c r="A187" s="458" t="s">
        <v>187</v>
      </c>
      <c r="B187" s="458"/>
      <c r="C187" s="3" t="s">
        <v>188</v>
      </c>
      <c r="D187" s="459" t="s">
        <v>168</v>
      </c>
      <c r="E187" s="460"/>
      <c r="F187" s="454"/>
      <c r="G187" s="287">
        <f t="shared" ref="G187:I187" si="4">J187+M187</f>
        <v>3267078</v>
      </c>
      <c r="H187" s="287">
        <f t="shared" si="4"/>
        <v>3310100</v>
      </c>
      <c r="I187" s="287">
        <f t="shared" si="4"/>
        <v>3310100</v>
      </c>
      <c r="J187" s="287">
        <v>3267078</v>
      </c>
      <c r="K187" s="287">
        <v>3310100</v>
      </c>
      <c r="L187" s="287">
        <v>3310100</v>
      </c>
      <c r="M187" s="287"/>
      <c r="N187" s="287"/>
      <c r="O187" s="287"/>
      <c r="P187" s="42"/>
      <c r="Q187" s="42"/>
      <c r="R187" s="42"/>
      <c r="S187" s="63"/>
      <c r="T187" s="63"/>
      <c r="U187" s="63"/>
      <c r="V187" s="63"/>
    </row>
    <row r="188" spans="1:24" s="7" customFormat="1" ht="31.5" customHeight="1">
      <c r="A188" s="458" t="s">
        <v>189</v>
      </c>
      <c r="B188" s="458"/>
      <c r="C188" s="3" t="s">
        <v>190</v>
      </c>
      <c r="D188" s="459"/>
      <c r="E188" s="460"/>
      <c r="F188" s="454"/>
      <c r="G188" s="287">
        <f>J188+M188</f>
        <v>71787847.640000001</v>
      </c>
      <c r="H188" s="287">
        <v>5021018</v>
      </c>
      <c r="I188" s="287">
        <v>4716598</v>
      </c>
      <c r="J188" s="287">
        <v>71159187.640000001</v>
      </c>
      <c r="K188" s="287">
        <v>4392358</v>
      </c>
      <c r="L188" s="287">
        <v>4087938</v>
      </c>
      <c r="M188" s="287">
        <f>'приложение 1'!L136+'приложение 1'!L137+'приложение 1'!L140+'приложение 1'!L141+'приложение 1'!L134+'приложение 1'!L135+'приложение 1'!L133</f>
        <v>628660</v>
      </c>
      <c r="N188" s="287">
        <f>'приложение 1'!M136+'приложение 1'!M137+'приложение 1'!M140+'приложение 1'!M141+'приложение 1'!M134+'приложение 1'!M135+'приложение 1'!M133</f>
        <v>628660</v>
      </c>
      <c r="O188" s="287">
        <f>'приложение 1'!N136+'приложение 1'!N137+'приложение 1'!N140+'приложение 1'!N141+'приложение 1'!N134+'приложение 1'!N135+'приложение 1'!N133</f>
        <v>628660</v>
      </c>
      <c r="P188" s="42"/>
      <c r="Q188" s="42"/>
      <c r="R188" s="42"/>
      <c r="S188" s="63"/>
      <c r="T188" s="63"/>
      <c r="U188" s="63"/>
      <c r="V188" s="63"/>
    </row>
    <row r="189" spans="1:24" s="7" customFormat="1" ht="31.5" customHeight="1">
      <c r="A189" s="41"/>
      <c r="B189" s="41"/>
      <c r="C189" s="8"/>
      <c r="D189" s="48"/>
      <c r="E189" s="48"/>
      <c r="F189" s="48"/>
      <c r="G189" s="128"/>
      <c r="H189" s="127"/>
      <c r="I189" s="48"/>
      <c r="J189" s="128"/>
      <c r="K189" s="56"/>
      <c r="L189" s="56"/>
      <c r="S189" s="63"/>
      <c r="T189" s="63"/>
      <c r="U189" s="63"/>
      <c r="V189" s="63"/>
    </row>
    <row r="190" spans="1:24" s="7" customFormat="1" ht="24" customHeight="1">
      <c r="A190" s="467" t="s">
        <v>367</v>
      </c>
      <c r="B190" s="467"/>
      <c r="C190" s="467"/>
      <c r="D190" s="467"/>
      <c r="E190" s="467"/>
      <c r="F190" s="467"/>
      <c r="G190" s="467"/>
      <c r="H190" s="467"/>
      <c r="I190" s="467"/>
      <c r="J190" s="467"/>
      <c r="K190" s="467"/>
      <c r="L190" s="467"/>
      <c r="M190" s="467"/>
      <c r="N190" s="467"/>
      <c r="O190" s="467"/>
      <c r="P190" s="76"/>
      <c r="S190" s="63"/>
      <c r="T190" s="63"/>
      <c r="U190" s="63"/>
      <c r="V190" s="63"/>
    </row>
    <row r="191" spans="1:24" s="7" customFormat="1" ht="15" customHeight="1">
      <c r="A191" s="53"/>
      <c r="B191" s="53"/>
      <c r="C191" s="53"/>
      <c r="D191" s="53"/>
      <c r="E191" s="53"/>
      <c r="F191" s="53"/>
      <c r="G191" s="53"/>
      <c r="H191" s="53"/>
      <c r="I191" s="53"/>
      <c r="J191" s="53"/>
      <c r="K191" s="53"/>
      <c r="L191" s="53"/>
      <c r="M191" s="53"/>
      <c r="N191" s="53"/>
      <c r="O191" s="53"/>
      <c r="P191" s="76"/>
      <c r="S191" s="63"/>
      <c r="T191" s="63"/>
      <c r="U191" s="63"/>
      <c r="V191" s="63"/>
    </row>
    <row r="192" spans="1:24" s="58" customFormat="1" ht="31.5" customHeight="1">
      <c r="A192" s="517" t="s">
        <v>72</v>
      </c>
      <c r="B192" s="517"/>
      <c r="C192" s="517"/>
      <c r="D192" s="517"/>
      <c r="E192" s="517"/>
      <c r="F192" s="517"/>
      <c r="G192" s="517"/>
      <c r="H192" s="517"/>
      <c r="I192" s="517"/>
      <c r="J192" s="5" t="s">
        <v>138</v>
      </c>
      <c r="K192" s="533" t="s">
        <v>191</v>
      </c>
      <c r="L192" s="533"/>
      <c r="S192" s="185"/>
      <c r="T192" s="185"/>
      <c r="U192" s="185"/>
      <c r="V192" s="185"/>
    </row>
    <row r="193" spans="1:22" s="7" customFormat="1">
      <c r="A193" s="518">
        <v>1</v>
      </c>
      <c r="B193" s="518"/>
      <c r="C193" s="518"/>
      <c r="D193" s="518"/>
      <c r="E193" s="518"/>
      <c r="F193" s="518"/>
      <c r="G193" s="518"/>
      <c r="H193" s="518"/>
      <c r="I193" s="518"/>
      <c r="J193" s="54" t="s">
        <v>192</v>
      </c>
      <c r="K193" s="519">
        <v>3</v>
      </c>
      <c r="L193" s="519"/>
      <c r="S193" s="63"/>
      <c r="T193" s="63"/>
      <c r="U193" s="63"/>
      <c r="V193" s="63"/>
    </row>
    <row r="194" spans="1:22" s="7" customFormat="1">
      <c r="A194" s="458" t="s">
        <v>180</v>
      </c>
      <c r="B194" s="458"/>
      <c r="C194" s="458"/>
      <c r="D194" s="458"/>
      <c r="E194" s="458"/>
      <c r="F194" s="458"/>
      <c r="G194" s="458"/>
      <c r="H194" s="458"/>
      <c r="I194" s="458"/>
      <c r="J194" s="54" t="s">
        <v>196</v>
      </c>
      <c r="K194" s="526"/>
      <c r="L194" s="526"/>
      <c r="S194" s="63"/>
      <c r="T194" s="63"/>
      <c r="U194" s="63"/>
      <c r="V194" s="63"/>
    </row>
    <row r="195" spans="1:22" s="7" customFormat="1">
      <c r="A195" s="458" t="s">
        <v>193</v>
      </c>
      <c r="B195" s="458"/>
      <c r="C195" s="458"/>
      <c r="D195" s="458"/>
      <c r="E195" s="458"/>
      <c r="F195" s="458"/>
      <c r="G195" s="458"/>
      <c r="H195" s="458"/>
      <c r="I195" s="458"/>
      <c r="J195" s="54" t="s">
        <v>197</v>
      </c>
      <c r="K195" s="526"/>
      <c r="L195" s="526"/>
      <c r="S195" s="63"/>
      <c r="T195" s="63"/>
      <c r="U195" s="63"/>
      <c r="V195" s="63"/>
    </row>
    <row r="196" spans="1:22" s="7" customFormat="1">
      <c r="A196" s="458" t="s">
        <v>194</v>
      </c>
      <c r="B196" s="458"/>
      <c r="C196" s="458"/>
      <c r="D196" s="458"/>
      <c r="E196" s="458"/>
      <c r="F196" s="458"/>
      <c r="G196" s="458"/>
      <c r="H196" s="458"/>
      <c r="I196" s="458"/>
      <c r="J196" s="54" t="s">
        <v>198</v>
      </c>
      <c r="K196" s="528">
        <v>0</v>
      </c>
      <c r="L196" s="528"/>
      <c r="S196" s="63"/>
      <c r="T196" s="63"/>
      <c r="U196" s="63"/>
      <c r="V196" s="63"/>
    </row>
    <row r="197" spans="1:22" s="7" customFormat="1">
      <c r="A197" s="527" t="s">
        <v>313</v>
      </c>
      <c r="B197" s="527"/>
      <c r="C197" s="527"/>
      <c r="D197" s="527"/>
      <c r="E197" s="527"/>
      <c r="F197" s="527"/>
      <c r="G197" s="527"/>
      <c r="H197" s="527"/>
      <c r="I197" s="527"/>
      <c r="J197" s="160" t="s">
        <v>199</v>
      </c>
      <c r="K197" s="529">
        <v>0</v>
      </c>
      <c r="L197" s="529"/>
      <c r="S197" s="63"/>
      <c r="T197" s="63"/>
      <c r="U197" s="63"/>
      <c r="V197" s="63"/>
    </row>
    <row r="198" spans="1:22" s="7" customFormat="1">
      <c r="A198" s="527"/>
      <c r="B198" s="527"/>
      <c r="C198" s="527"/>
      <c r="D198" s="527"/>
      <c r="E198" s="527"/>
      <c r="F198" s="527"/>
      <c r="G198" s="527"/>
      <c r="H198" s="527"/>
      <c r="I198" s="527"/>
      <c r="J198" s="160" t="s">
        <v>200</v>
      </c>
      <c r="K198" s="529"/>
      <c r="L198" s="529"/>
      <c r="S198" s="63"/>
      <c r="T198" s="63"/>
      <c r="U198" s="63"/>
      <c r="V198" s="63"/>
    </row>
    <row r="199" spans="1:22" s="7" customFormat="1">
      <c r="A199" s="458" t="s">
        <v>195</v>
      </c>
      <c r="B199" s="458"/>
      <c r="C199" s="458"/>
      <c r="D199" s="458"/>
      <c r="E199" s="458"/>
      <c r="F199" s="458"/>
      <c r="G199" s="458"/>
      <c r="H199" s="458"/>
      <c r="I199" s="458"/>
      <c r="J199" s="54" t="s">
        <v>201</v>
      </c>
      <c r="K199" s="526">
        <v>0</v>
      </c>
      <c r="L199" s="526"/>
      <c r="S199" s="63"/>
      <c r="T199" s="63"/>
      <c r="U199" s="63"/>
      <c r="V199" s="63"/>
    </row>
    <row r="200" spans="1:22" s="7" customFormat="1">
      <c r="A200" s="458" t="s">
        <v>84</v>
      </c>
      <c r="B200" s="458"/>
      <c r="C200" s="458"/>
      <c r="D200" s="458"/>
      <c r="E200" s="458"/>
      <c r="F200" s="458"/>
      <c r="G200" s="458"/>
      <c r="H200" s="458"/>
      <c r="I200" s="458"/>
      <c r="J200" s="54" t="s">
        <v>202</v>
      </c>
      <c r="K200" s="526"/>
      <c r="L200" s="526"/>
      <c r="S200" s="63"/>
      <c r="T200" s="63"/>
      <c r="U200" s="63"/>
      <c r="V200" s="63"/>
    </row>
    <row r="201" spans="1:22" s="7" customFormat="1">
      <c r="A201" s="458"/>
      <c r="B201" s="458"/>
      <c r="C201" s="458"/>
      <c r="D201" s="458"/>
      <c r="E201" s="458"/>
      <c r="F201" s="458"/>
      <c r="G201" s="458"/>
      <c r="H201" s="458"/>
      <c r="I201" s="458"/>
      <c r="J201" s="54" t="s">
        <v>203</v>
      </c>
      <c r="K201" s="526"/>
      <c r="L201" s="526"/>
      <c r="S201" s="63"/>
      <c r="T201" s="63"/>
      <c r="U201" s="63"/>
      <c r="V201" s="63"/>
    </row>
    <row r="202" spans="1:22" s="7" customFormat="1" ht="31.5" customHeight="1">
      <c r="A202" s="41"/>
      <c r="B202" s="41"/>
      <c r="C202" s="8"/>
      <c r="D202" s="48"/>
      <c r="E202" s="48"/>
      <c r="F202" s="48"/>
      <c r="G202" s="48"/>
      <c r="H202" s="48"/>
      <c r="I202" s="48"/>
      <c r="J202" s="48"/>
      <c r="K202" s="56"/>
      <c r="L202" s="56"/>
      <c r="S202" s="63"/>
      <c r="T202" s="63"/>
      <c r="U202" s="63"/>
      <c r="V202" s="63"/>
    </row>
    <row r="203" spans="1:22" s="7" customFormat="1" ht="17.25" customHeight="1">
      <c r="A203" s="467" t="s">
        <v>204</v>
      </c>
      <c r="B203" s="467"/>
      <c r="C203" s="467"/>
      <c r="D203" s="467"/>
      <c r="E203" s="467"/>
      <c r="F203" s="467"/>
      <c r="G203" s="467"/>
      <c r="H203" s="467"/>
      <c r="I203" s="467"/>
      <c r="J203" s="467"/>
      <c r="K203" s="467"/>
      <c r="L203" s="467"/>
      <c r="M203" s="467"/>
      <c r="N203" s="467"/>
      <c r="O203" s="467"/>
      <c r="P203" s="76"/>
      <c r="S203" s="63"/>
      <c r="T203" s="63"/>
      <c r="U203" s="63"/>
      <c r="V203" s="63"/>
    </row>
    <row r="204" spans="1:22" s="7" customFormat="1">
      <c r="A204" s="41"/>
      <c r="B204" s="41"/>
      <c r="C204" s="8"/>
      <c r="D204" s="48"/>
      <c r="E204" s="48"/>
      <c r="F204" s="48"/>
      <c r="G204" s="48"/>
      <c r="H204" s="48"/>
      <c r="I204" s="48"/>
      <c r="J204" s="48"/>
      <c r="K204" s="56"/>
      <c r="L204" s="56"/>
      <c r="S204" s="63"/>
      <c r="T204" s="63"/>
      <c r="U204" s="63"/>
      <c r="V204" s="63"/>
    </row>
    <row r="205" spans="1:22" s="58" customFormat="1" ht="32.25" customHeight="1">
      <c r="A205" s="517" t="s">
        <v>72</v>
      </c>
      <c r="B205" s="517"/>
      <c r="C205" s="517"/>
      <c r="D205" s="517"/>
      <c r="E205" s="517"/>
      <c r="F205" s="517"/>
      <c r="G205" s="517"/>
      <c r="H205" s="517"/>
      <c r="I205" s="517"/>
      <c r="J205" s="5" t="s">
        <v>138</v>
      </c>
      <c r="K205" s="533" t="s">
        <v>191</v>
      </c>
      <c r="L205" s="533"/>
      <c r="S205" s="185"/>
      <c r="T205" s="185"/>
      <c r="U205" s="185"/>
      <c r="V205" s="185"/>
    </row>
    <row r="206" spans="1:22" s="7" customFormat="1">
      <c r="A206" s="518">
        <v>1</v>
      </c>
      <c r="B206" s="518"/>
      <c r="C206" s="518"/>
      <c r="D206" s="518"/>
      <c r="E206" s="518"/>
      <c r="F206" s="518"/>
      <c r="G206" s="518"/>
      <c r="H206" s="518"/>
      <c r="I206" s="518"/>
      <c r="J206" s="54" t="s">
        <v>192</v>
      </c>
      <c r="K206" s="519">
        <v>3</v>
      </c>
      <c r="L206" s="519"/>
      <c r="S206" s="63"/>
      <c r="T206" s="63"/>
      <c r="U206" s="63"/>
      <c r="V206" s="63"/>
    </row>
    <row r="207" spans="1:22" s="7" customFormat="1">
      <c r="A207" s="458" t="s">
        <v>205</v>
      </c>
      <c r="B207" s="458"/>
      <c r="C207" s="458"/>
      <c r="D207" s="458"/>
      <c r="E207" s="458"/>
      <c r="F207" s="458"/>
      <c r="G207" s="458"/>
      <c r="H207" s="458"/>
      <c r="I207" s="458"/>
      <c r="J207" s="54" t="s">
        <v>196</v>
      </c>
      <c r="K207" s="526"/>
      <c r="L207" s="526"/>
      <c r="S207" s="63"/>
      <c r="T207" s="63"/>
      <c r="U207" s="63"/>
      <c r="V207" s="63"/>
    </row>
    <row r="208" spans="1:22" s="7" customFormat="1" ht="17.399999999999999" customHeight="1">
      <c r="A208" s="458" t="s">
        <v>206</v>
      </c>
      <c r="B208" s="458"/>
      <c r="C208" s="458"/>
      <c r="D208" s="458"/>
      <c r="E208" s="458"/>
      <c r="F208" s="458"/>
      <c r="G208" s="458"/>
      <c r="H208" s="458"/>
      <c r="I208" s="458"/>
      <c r="J208" s="54" t="s">
        <v>197</v>
      </c>
      <c r="K208" s="526"/>
      <c r="L208" s="526"/>
      <c r="S208" s="63"/>
      <c r="T208" s="63"/>
      <c r="U208" s="63"/>
      <c r="V208" s="63"/>
    </row>
    <row r="209" spans="1:22" s="7" customFormat="1">
      <c r="A209" s="458" t="s">
        <v>194</v>
      </c>
      <c r="B209" s="458"/>
      <c r="C209" s="458"/>
      <c r="D209" s="458"/>
      <c r="E209" s="458"/>
      <c r="F209" s="458"/>
      <c r="G209" s="458"/>
      <c r="H209" s="458"/>
      <c r="I209" s="458"/>
      <c r="J209" s="54" t="s">
        <v>198</v>
      </c>
      <c r="K209" s="526"/>
      <c r="L209" s="526"/>
      <c r="S209" s="63"/>
      <c r="T209" s="63"/>
      <c r="U209" s="63"/>
      <c r="V209" s="63"/>
    </row>
    <row r="210" spans="1:22" s="7" customFormat="1">
      <c r="A210" s="458" t="s">
        <v>84</v>
      </c>
      <c r="B210" s="458"/>
      <c r="C210" s="458"/>
      <c r="D210" s="458"/>
      <c r="E210" s="458"/>
      <c r="F210" s="458"/>
      <c r="G210" s="458"/>
      <c r="H210" s="458"/>
      <c r="I210" s="458"/>
      <c r="J210" s="54" t="s">
        <v>199</v>
      </c>
      <c r="K210" s="526"/>
      <c r="L210" s="526"/>
      <c r="S210" s="63"/>
      <c r="T210" s="63"/>
      <c r="U210" s="63"/>
      <c r="V210" s="63"/>
    </row>
    <row r="211" spans="1:22" s="7" customFormat="1">
      <c r="A211" s="458"/>
      <c r="B211" s="458"/>
      <c r="C211" s="458"/>
      <c r="D211" s="458"/>
      <c r="E211" s="458"/>
      <c r="F211" s="458"/>
      <c r="G211" s="458"/>
      <c r="H211" s="458"/>
      <c r="I211" s="458"/>
      <c r="J211" s="54" t="s">
        <v>200</v>
      </c>
      <c r="K211" s="526"/>
      <c r="L211" s="526"/>
      <c r="S211" s="63"/>
      <c r="T211" s="63"/>
      <c r="U211" s="63"/>
      <c r="V211" s="63"/>
    </row>
    <row r="212" spans="1:22" s="7" customFormat="1">
      <c r="A212" s="458" t="s">
        <v>195</v>
      </c>
      <c r="B212" s="458"/>
      <c r="C212" s="458"/>
      <c r="D212" s="458"/>
      <c r="E212" s="458"/>
      <c r="F212" s="458"/>
      <c r="G212" s="458"/>
      <c r="H212" s="458"/>
      <c r="I212" s="458"/>
      <c r="J212" s="54" t="s">
        <v>201</v>
      </c>
      <c r="K212" s="526"/>
      <c r="L212" s="526"/>
      <c r="S212" s="63"/>
      <c r="T212" s="63"/>
      <c r="U212" s="63"/>
      <c r="V212" s="63"/>
    </row>
    <row r="213" spans="1:22" s="7" customFormat="1">
      <c r="A213" s="458" t="s">
        <v>84</v>
      </c>
      <c r="B213" s="458"/>
      <c r="C213" s="458"/>
      <c r="D213" s="458"/>
      <c r="E213" s="458"/>
      <c r="F213" s="458"/>
      <c r="G213" s="458"/>
      <c r="H213" s="458"/>
      <c r="I213" s="458"/>
      <c r="J213" s="54" t="s">
        <v>202</v>
      </c>
      <c r="K213" s="526"/>
      <c r="L213" s="526"/>
      <c r="S213" s="63"/>
      <c r="T213" s="63"/>
      <c r="U213" s="63"/>
      <c r="V213" s="63"/>
    </row>
    <row r="214" spans="1:22" s="7" customFormat="1">
      <c r="A214" s="458"/>
      <c r="B214" s="458"/>
      <c r="C214" s="458"/>
      <c r="D214" s="458"/>
      <c r="E214" s="458"/>
      <c r="F214" s="458"/>
      <c r="G214" s="458"/>
      <c r="H214" s="458"/>
      <c r="I214" s="458"/>
      <c r="J214" s="54" t="s">
        <v>203</v>
      </c>
      <c r="K214" s="526"/>
      <c r="L214" s="526"/>
      <c r="S214" s="63"/>
      <c r="T214" s="63"/>
      <c r="U214" s="63"/>
      <c r="V214" s="63"/>
    </row>
    <row r="215" spans="1:22" s="7" customFormat="1">
      <c r="A215" s="41"/>
      <c r="B215" s="41"/>
      <c r="C215" s="8"/>
      <c r="D215" s="48"/>
      <c r="E215" s="48"/>
      <c r="F215" s="48"/>
      <c r="G215" s="48"/>
      <c r="H215" s="48"/>
      <c r="I215" s="48"/>
      <c r="J215" s="48"/>
      <c r="K215" s="56"/>
      <c r="L215" s="56"/>
      <c r="S215" s="63"/>
      <c r="T215" s="63"/>
      <c r="U215" s="63"/>
      <c r="V215" s="63"/>
    </row>
    <row r="216" spans="1:22" s="7" customFormat="1" ht="31.5" customHeight="1">
      <c r="A216" s="41"/>
      <c r="B216" s="41"/>
      <c r="C216" s="8"/>
      <c r="D216" s="48"/>
      <c r="E216" s="48"/>
      <c r="F216" s="48"/>
      <c r="G216" s="48"/>
      <c r="H216" s="48"/>
      <c r="I216" s="48"/>
      <c r="J216" s="48"/>
      <c r="K216" s="56"/>
      <c r="L216" s="56"/>
      <c r="S216" s="63"/>
      <c r="T216" s="63"/>
      <c r="U216" s="63"/>
      <c r="V216" s="63"/>
    </row>
    <row r="217" spans="1:22" ht="15.75" customHeight="1">
      <c r="A217" s="430" t="s">
        <v>34</v>
      </c>
      <c r="B217" s="430"/>
      <c r="C217" s="430"/>
      <c r="D217" s="6"/>
      <c r="E217" s="6"/>
      <c r="F217" s="6"/>
      <c r="G217" s="6"/>
      <c r="H217" s="49"/>
      <c r="I217" s="16"/>
      <c r="J217" s="471" t="s">
        <v>272</v>
      </c>
      <c r="K217" s="471"/>
    </row>
    <row r="218" spans="1:22">
      <c r="A218" s="19"/>
      <c r="B218" s="20" t="s">
        <v>35</v>
      </c>
      <c r="C218" s="6"/>
      <c r="D218" s="6"/>
      <c r="E218" s="6"/>
      <c r="F218" s="6"/>
      <c r="G218" s="6"/>
      <c r="H218" s="472"/>
      <c r="I218" s="465"/>
      <c r="J218" s="473" t="s">
        <v>33</v>
      </c>
      <c r="K218" s="473"/>
    </row>
    <row r="219" spans="1:22">
      <c r="A219" s="19"/>
      <c r="B219" s="20"/>
      <c r="C219" s="6"/>
      <c r="D219" s="6"/>
      <c r="E219" s="6"/>
      <c r="F219" s="6"/>
      <c r="G219" s="6"/>
      <c r="H219" s="190"/>
      <c r="I219" s="190"/>
      <c r="J219" s="86"/>
      <c r="K219" s="86"/>
    </row>
    <row r="220" spans="1:22">
      <c r="A220" s="19"/>
      <c r="B220" s="20"/>
      <c r="C220" s="6"/>
      <c r="D220" s="6"/>
      <c r="E220" s="6"/>
      <c r="F220" s="6"/>
      <c r="G220" s="6"/>
      <c r="H220" s="190"/>
      <c r="I220" s="190"/>
      <c r="J220" s="86"/>
      <c r="K220" s="86"/>
    </row>
    <row r="221" spans="1:22">
      <c r="A221" s="430" t="s">
        <v>36</v>
      </c>
      <c r="B221" s="430"/>
      <c r="C221" s="430"/>
      <c r="D221" s="6"/>
      <c r="E221" s="6"/>
      <c r="F221" s="6"/>
      <c r="G221" s="6"/>
      <c r="H221" s="37"/>
      <c r="I221" s="16"/>
      <c r="J221" s="471" t="s">
        <v>273</v>
      </c>
      <c r="K221" s="471"/>
    </row>
    <row r="222" spans="1:22">
      <c r="A222" s="19"/>
      <c r="B222" s="19"/>
      <c r="C222" s="6"/>
      <c r="D222" s="6"/>
      <c r="E222" s="6"/>
      <c r="F222" s="6"/>
      <c r="G222" s="6"/>
      <c r="H222" s="472"/>
      <c r="I222" s="465"/>
      <c r="J222" s="473" t="s">
        <v>33</v>
      </c>
      <c r="K222" s="473"/>
    </row>
    <row r="223" spans="1:22">
      <c r="A223" s="430" t="s">
        <v>37</v>
      </c>
      <c r="B223" s="430"/>
      <c r="C223" s="430"/>
      <c r="D223" s="100" t="s">
        <v>279</v>
      </c>
      <c r="E223" s="100"/>
      <c r="F223" s="100"/>
      <c r="G223" s="87"/>
      <c r="H223" s="35"/>
      <c r="I223" s="471" t="s">
        <v>273</v>
      </c>
      <c r="J223" s="471"/>
      <c r="K223" s="17" t="s">
        <v>331</v>
      </c>
    </row>
    <row r="224" spans="1:22" s="137" customFormat="1" ht="15" customHeight="1">
      <c r="A224" s="134"/>
      <c r="B224" s="134"/>
      <c r="C224" s="135"/>
      <c r="D224" s="474" t="s">
        <v>38</v>
      </c>
      <c r="E224" s="474"/>
      <c r="F224" s="474"/>
      <c r="G224" s="474"/>
      <c r="H224" s="138" t="s">
        <v>32</v>
      </c>
      <c r="I224" s="470" t="s">
        <v>33</v>
      </c>
      <c r="J224" s="470"/>
      <c r="K224" s="136" t="s">
        <v>39</v>
      </c>
      <c r="S224" s="183"/>
      <c r="T224" s="183"/>
      <c r="U224" s="183"/>
      <c r="V224" s="183"/>
    </row>
    <row r="225" spans="1:22">
      <c r="A225" s="19"/>
      <c r="B225" s="19"/>
      <c r="C225" s="6"/>
      <c r="D225" s="6"/>
      <c r="E225" s="6"/>
      <c r="F225" s="6"/>
      <c r="G225" s="6"/>
      <c r="H225" s="6"/>
    </row>
    <row r="226" spans="1:22">
      <c r="A226" s="19"/>
      <c r="B226" s="19"/>
      <c r="C226" s="6"/>
      <c r="D226" s="6"/>
      <c r="E226" s="6"/>
      <c r="F226" s="6"/>
      <c r="G226" s="6"/>
      <c r="H226" s="6"/>
    </row>
    <row r="227" spans="1:22">
      <c r="A227" s="19"/>
      <c r="B227" s="19"/>
      <c r="C227" s="6"/>
      <c r="D227" s="6"/>
      <c r="E227" s="6"/>
      <c r="F227" s="6"/>
      <c r="G227" s="6"/>
      <c r="H227" s="6"/>
    </row>
    <row r="228" spans="1:22">
      <c r="A228" s="19"/>
      <c r="B228" s="19"/>
      <c r="C228" s="6"/>
      <c r="D228" s="6"/>
      <c r="E228" s="6"/>
      <c r="F228" s="6"/>
      <c r="G228" s="6"/>
      <c r="H228" s="6"/>
    </row>
    <row r="229" spans="1:22">
      <c r="A229" s="19"/>
      <c r="B229" s="19"/>
      <c r="C229" s="6"/>
      <c r="D229" s="6"/>
      <c r="E229" s="6"/>
      <c r="F229" s="6"/>
      <c r="G229" s="6"/>
      <c r="H229" s="6"/>
    </row>
    <row r="230" spans="1:22">
      <c r="A230" s="19"/>
      <c r="B230" s="19"/>
      <c r="C230" s="6"/>
      <c r="D230" s="6"/>
      <c r="E230" s="6"/>
      <c r="F230" s="6"/>
      <c r="G230" s="6"/>
      <c r="H230" s="6"/>
    </row>
    <row r="231" spans="1:22">
      <c r="A231" s="19"/>
      <c r="B231" s="19"/>
      <c r="C231" s="6"/>
      <c r="D231" s="6"/>
      <c r="E231" s="6"/>
      <c r="F231" s="6"/>
      <c r="G231" s="6"/>
      <c r="H231" s="6"/>
    </row>
    <row r="232" spans="1:22">
      <c r="A232" s="19"/>
      <c r="B232" s="19"/>
      <c r="C232" s="6"/>
      <c r="D232" s="6"/>
      <c r="E232" s="6"/>
      <c r="F232" s="6"/>
      <c r="G232" s="6"/>
      <c r="H232" s="6"/>
    </row>
    <row r="233" spans="1:22">
      <c r="A233" s="19"/>
      <c r="B233" s="19"/>
      <c r="C233" s="6"/>
      <c r="D233" s="6"/>
      <c r="E233" s="6"/>
      <c r="F233" s="6"/>
      <c r="G233" s="6"/>
      <c r="H233" s="6"/>
    </row>
    <row r="234" spans="1:22">
      <c r="A234" s="19"/>
      <c r="B234" s="19"/>
      <c r="C234" s="6"/>
      <c r="D234" s="6"/>
      <c r="E234" s="6"/>
      <c r="F234" s="6"/>
      <c r="G234" s="6"/>
      <c r="H234" s="6"/>
    </row>
    <row r="235" spans="1:22">
      <c r="A235" s="19"/>
      <c r="B235" s="19"/>
      <c r="C235" s="6"/>
      <c r="D235" s="6"/>
      <c r="E235" s="6"/>
      <c r="F235" s="6"/>
      <c r="G235" s="6"/>
      <c r="H235" s="6"/>
    </row>
    <row r="236" spans="1:22" s="10" customFormat="1">
      <c r="A236" s="19"/>
      <c r="B236" s="19"/>
      <c r="C236" s="6"/>
      <c r="D236" s="6"/>
      <c r="E236" s="6"/>
      <c r="F236" s="6"/>
      <c r="G236" s="6"/>
      <c r="H236" s="6"/>
      <c r="L236" s="1"/>
      <c r="S236" s="186"/>
      <c r="T236" s="186"/>
      <c r="U236" s="186"/>
      <c r="V236" s="186"/>
    </row>
    <row r="237" spans="1:22" s="10" customFormat="1">
      <c r="A237" s="19"/>
      <c r="B237" s="19"/>
      <c r="C237" s="6"/>
      <c r="D237" s="6"/>
      <c r="E237" s="6"/>
      <c r="F237" s="6"/>
      <c r="G237" s="6"/>
      <c r="H237" s="6"/>
      <c r="L237" s="1"/>
      <c r="S237" s="186"/>
      <c r="T237" s="186"/>
      <c r="U237" s="186"/>
      <c r="V237" s="186"/>
    </row>
    <row r="238" spans="1:22" s="10" customFormat="1">
      <c r="A238" s="19"/>
      <c r="B238" s="19"/>
      <c r="C238" s="6"/>
      <c r="D238" s="6"/>
      <c r="E238" s="6"/>
      <c r="F238" s="6"/>
      <c r="G238" s="6"/>
      <c r="H238" s="6"/>
      <c r="L238" s="1"/>
      <c r="S238" s="186"/>
      <c r="T238" s="186"/>
      <c r="U238" s="186"/>
      <c r="V238" s="186"/>
    </row>
    <row r="239" spans="1:22" s="10" customFormat="1">
      <c r="A239" s="19"/>
      <c r="B239" s="19"/>
      <c r="C239" s="6"/>
      <c r="D239" s="6"/>
      <c r="E239" s="6"/>
      <c r="F239" s="6"/>
      <c r="G239" s="6"/>
      <c r="H239" s="6"/>
      <c r="L239" s="1"/>
      <c r="S239" s="186"/>
      <c r="T239" s="186"/>
      <c r="U239" s="186"/>
      <c r="V239" s="186"/>
    </row>
    <row r="240" spans="1:22" s="10" customFormat="1">
      <c r="A240" s="19"/>
      <c r="B240" s="19"/>
      <c r="C240" s="6"/>
      <c r="D240" s="6"/>
      <c r="E240" s="6"/>
      <c r="F240" s="6"/>
      <c r="G240" s="6"/>
      <c r="H240" s="6"/>
      <c r="L240" s="1"/>
      <c r="S240" s="186"/>
      <c r="T240" s="186"/>
      <c r="U240" s="186"/>
      <c r="V240" s="186"/>
    </row>
    <row r="241" spans="1:22" s="10" customFormat="1">
      <c r="A241" s="19"/>
      <c r="B241" s="19"/>
      <c r="C241" s="6"/>
      <c r="D241" s="6"/>
      <c r="E241" s="6"/>
      <c r="F241" s="6"/>
      <c r="G241" s="6"/>
      <c r="H241" s="6"/>
      <c r="L241" s="1"/>
      <c r="S241" s="186"/>
      <c r="T241" s="186"/>
      <c r="U241" s="186"/>
      <c r="V241" s="186"/>
    </row>
    <row r="242" spans="1:22" s="10" customFormat="1">
      <c r="A242" s="19"/>
      <c r="B242" s="19"/>
      <c r="C242" s="6"/>
      <c r="D242" s="6"/>
      <c r="E242" s="6"/>
      <c r="F242" s="6"/>
      <c r="G242" s="6"/>
      <c r="H242" s="6"/>
      <c r="L242" s="1"/>
      <c r="S242" s="186"/>
      <c r="T242" s="186"/>
      <c r="U242" s="186"/>
      <c r="V242" s="186"/>
    </row>
    <row r="243" spans="1:22" s="10" customFormat="1">
      <c r="A243" s="19"/>
      <c r="B243" s="19"/>
      <c r="C243" s="6"/>
      <c r="D243" s="6"/>
      <c r="E243" s="6"/>
      <c r="F243" s="6"/>
      <c r="G243" s="6"/>
      <c r="H243" s="6"/>
      <c r="L243" s="1"/>
      <c r="S243" s="186"/>
      <c r="T243" s="186"/>
      <c r="U243" s="186"/>
      <c r="V243" s="186"/>
    </row>
    <row r="244" spans="1:22" s="10" customFormat="1">
      <c r="A244" s="19"/>
      <c r="B244" s="19"/>
      <c r="C244" s="6"/>
      <c r="D244" s="6"/>
      <c r="E244" s="6"/>
      <c r="F244" s="6"/>
      <c r="G244" s="6"/>
      <c r="H244" s="6"/>
      <c r="L244" s="1"/>
      <c r="S244" s="186"/>
      <c r="T244" s="186"/>
      <c r="U244" s="186"/>
      <c r="V244" s="186"/>
    </row>
    <row r="245" spans="1:22" s="10" customFormat="1">
      <c r="A245" s="19"/>
      <c r="B245" s="19"/>
      <c r="C245" s="6"/>
      <c r="D245" s="6"/>
      <c r="E245" s="6"/>
      <c r="F245" s="6"/>
      <c r="G245" s="6"/>
      <c r="H245" s="6"/>
      <c r="L245" s="1"/>
      <c r="S245" s="186"/>
      <c r="T245" s="186"/>
      <c r="U245" s="186"/>
      <c r="V245" s="186"/>
    </row>
    <row r="246" spans="1:22" s="10" customFormat="1">
      <c r="A246" s="19"/>
      <c r="B246" s="19"/>
      <c r="C246" s="6"/>
      <c r="D246" s="6"/>
      <c r="E246" s="6"/>
      <c r="F246" s="6"/>
      <c r="G246" s="6"/>
      <c r="H246" s="6"/>
      <c r="L246" s="1"/>
      <c r="S246" s="186"/>
      <c r="T246" s="186"/>
      <c r="U246" s="186"/>
      <c r="V246" s="186"/>
    </row>
    <row r="247" spans="1:22" s="10" customFormat="1">
      <c r="A247" s="19"/>
      <c r="B247" s="19"/>
      <c r="C247" s="6"/>
      <c r="D247" s="6"/>
      <c r="E247" s="6"/>
      <c r="F247" s="6"/>
      <c r="G247" s="6"/>
      <c r="H247" s="6"/>
      <c r="L247" s="1"/>
      <c r="S247" s="186"/>
      <c r="T247" s="186"/>
      <c r="U247" s="186"/>
      <c r="V247" s="186"/>
    </row>
    <row r="248" spans="1:22" s="10" customFormat="1">
      <c r="A248" s="19"/>
      <c r="B248" s="19"/>
      <c r="C248" s="6"/>
      <c r="D248" s="6"/>
      <c r="E248" s="6"/>
      <c r="F248" s="6"/>
      <c r="G248" s="6"/>
      <c r="H248" s="6"/>
      <c r="L248" s="1"/>
      <c r="S248" s="186"/>
      <c r="T248" s="186"/>
      <c r="U248" s="186"/>
      <c r="V248" s="186"/>
    </row>
    <row r="249" spans="1:22" s="10" customFormat="1">
      <c r="A249" s="19"/>
      <c r="B249" s="19"/>
      <c r="C249" s="6"/>
      <c r="D249" s="6"/>
      <c r="E249" s="6"/>
      <c r="F249" s="6"/>
      <c r="G249" s="6"/>
      <c r="H249" s="6"/>
      <c r="L249" s="1"/>
      <c r="S249" s="186"/>
      <c r="T249" s="186"/>
      <c r="U249" s="186"/>
      <c r="V249" s="186"/>
    </row>
    <row r="250" spans="1:22" s="10" customFormat="1">
      <c r="A250" s="19"/>
      <c r="B250" s="19"/>
      <c r="C250" s="6"/>
      <c r="D250" s="6"/>
      <c r="E250" s="6"/>
      <c r="F250" s="6"/>
      <c r="G250" s="6"/>
      <c r="H250" s="6"/>
      <c r="L250" s="1"/>
      <c r="S250" s="186"/>
      <c r="T250" s="186"/>
      <c r="U250" s="186"/>
      <c r="V250" s="186"/>
    </row>
    <row r="251" spans="1:22" s="10" customFormat="1">
      <c r="A251" s="19"/>
      <c r="B251" s="19"/>
      <c r="C251" s="6"/>
      <c r="D251" s="6"/>
      <c r="E251" s="6"/>
      <c r="F251" s="6"/>
      <c r="G251" s="6"/>
      <c r="H251" s="6"/>
      <c r="L251" s="1"/>
      <c r="S251" s="186"/>
      <c r="T251" s="186"/>
      <c r="U251" s="186"/>
      <c r="V251" s="186"/>
    </row>
    <row r="252" spans="1:22" s="10" customFormat="1">
      <c r="A252" s="19"/>
      <c r="B252" s="19"/>
      <c r="C252" s="6"/>
      <c r="D252" s="6"/>
      <c r="E252" s="6"/>
      <c r="F252" s="6"/>
      <c r="G252" s="6"/>
      <c r="H252" s="6"/>
      <c r="L252" s="1"/>
      <c r="S252" s="186"/>
      <c r="T252" s="186"/>
      <c r="U252" s="186"/>
      <c r="V252" s="186"/>
    </row>
    <row r="253" spans="1:22" s="10" customFormat="1">
      <c r="A253" s="19"/>
      <c r="B253" s="19"/>
      <c r="C253" s="6"/>
      <c r="D253" s="6"/>
      <c r="E253" s="6"/>
      <c r="F253" s="6"/>
      <c r="G253" s="6"/>
      <c r="H253" s="6"/>
      <c r="L253" s="1"/>
      <c r="S253" s="186"/>
      <c r="T253" s="186"/>
      <c r="U253" s="186"/>
      <c r="V253" s="186"/>
    </row>
    <row r="254" spans="1:22" s="10" customFormat="1">
      <c r="A254" s="19"/>
      <c r="B254" s="19"/>
      <c r="C254" s="6"/>
      <c r="D254" s="6"/>
      <c r="E254" s="6"/>
      <c r="F254" s="6"/>
      <c r="G254" s="6"/>
      <c r="H254" s="6"/>
      <c r="L254" s="1"/>
      <c r="S254" s="186"/>
      <c r="T254" s="186"/>
      <c r="U254" s="186"/>
      <c r="V254" s="186"/>
    </row>
    <row r="255" spans="1:22" s="10" customFormat="1">
      <c r="A255" s="19"/>
      <c r="B255" s="19"/>
      <c r="C255" s="6"/>
      <c r="D255" s="6"/>
      <c r="E255" s="6"/>
      <c r="F255" s="6"/>
      <c r="G255" s="6"/>
      <c r="H255" s="6"/>
      <c r="L255" s="1"/>
      <c r="S255" s="186"/>
      <c r="T255" s="186"/>
      <c r="U255" s="186"/>
      <c r="V255" s="186"/>
    </row>
    <row r="256" spans="1:22" s="10" customFormat="1">
      <c r="A256" s="19"/>
      <c r="B256" s="19"/>
      <c r="C256" s="6"/>
      <c r="D256" s="6"/>
      <c r="E256" s="6"/>
      <c r="F256" s="6"/>
      <c r="G256" s="6"/>
      <c r="H256" s="6"/>
      <c r="L256" s="1"/>
      <c r="S256" s="186"/>
      <c r="T256" s="186"/>
      <c r="U256" s="186"/>
      <c r="V256" s="186"/>
    </row>
    <row r="257" spans="1:22" s="10" customFormat="1">
      <c r="A257" s="19"/>
      <c r="B257" s="19"/>
      <c r="C257" s="6"/>
      <c r="D257" s="6"/>
      <c r="E257" s="6"/>
      <c r="F257" s="6"/>
      <c r="G257" s="6"/>
      <c r="H257" s="6"/>
      <c r="L257" s="1"/>
      <c r="S257" s="186"/>
      <c r="T257" s="186"/>
      <c r="U257" s="186"/>
      <c r="V257" s="186"/>
    </row>
    <row r="258" spans="1:22" s="10" customFormat="1">
      <c r="A258" s="19"/>
      <c r="B258" s="19"/>
      <c r="C258" s="6"/>
      <c r="D258" s="6"/>
      <c r="E258" s="6"/>
      <c r="F258" s="6"/>
      <c r="G258" s="6"/>
      <c r="H258" s="6"/>
      <c r="L258" s="1"/>
      <c r="S258" s="186"/>
      <c r="T258" s="186"/>
      <c r="U258" s="186"/>
      <c r="V258" s="186"/>
    </row>
    <row r="259" spans="1:22" s="10" customFormat="1">
      <c r="A259" s="19"/>
      <c r="B259" s="19"/>
      <c r="C259" s="6"/>
      <c r="D259" s="6"/>
      <c r="E259" s="6"/>
      <c r="F259" s="6"/>
      <c r="G259" s="6"/>
      <c r="H259" s="6"/>
      <c r="L259" s="1"/>
      <c r="S259" s="186"/>
      <c r="T259" s="186"/>
      <c r="U259" s="186"/>
      <c r="V259" s="186"/>
    </row>
    <row r="260" spans="1:22" s="10" customFormat="1">
      <c r="A260" s="19"/>
      <c r="B260" s="19"/>
      <c r="C260" s="6"/>
      <c r="D260" s="6"/>
      <c r="E260" s="6"/>
      <c r="F260" s="6"/>
      <c r="G260" s="6"/>
      <c r="H260" s="6"/>
      <c r="L260" s="1"/>
      <c r="S260" s="186"/>
      <c r="T260" s="186"/>
      <c r="U260" s="186"/>
      <c r="V260" s="186"/>
    </row>
    <row r="261" spans="1:22" s="10" customFormat="1">
      <c r="A261" s="19"/>
      <c r="B261" s="19"/>
      <c r="C261" s="6"/>
      <c r="D261" s="6"/>
      <c r="E261" s="6"/>
      <c r="F261" s="6"/>
      <c r="G261" s="6"/>
      <c r="H261" s="6"/>
      <c r="L261" s="1"/>
      <c r="S261" s="186"/>
      <c r="T261" s="186"/>
      <c r="U261" s="186"/>
      <c r="V261" s="186"/>
    </row>
    <row r="262" spans="1:22" s="10" customFormat="1">
      <c r="A262" s="19"/>
      <c r="B262" s="19"/>
      <c r="C262" s="6"/>
      <c r="D262" s="6"/>
      <c r="E262" s="6"/>
      <c r="F262" s="6"/>
      <c r="G262" s="6"/>
      <c r="H262" s="6"/>
      <c r="L262" s="1"/>
      <c r="S262" s="186"/>
      <c r="T262" s="186"/>
      <c r="U262" s="186"/>
      <c r="V262" s="186"/>
    </row>
    <row r="263" spans="1:22" s="10" customFormat="1">
      <c r="A263" s="19"/>
      <c r="B263" s="19"/>
      <c r="C263" s="6"/>
      <c r="D263" s="6"/>
      <c r="E263" s="6"/>
      <c r="F263" s="6"/>
      <c r="G263" s="6"/>
      <c r="H263" s="6"/>
      <c r="L263" s="1"/>
      <c r="S263" s="186"/>
      <c r="T263" s="186"/>
      <c r="U263" s="186"/>
      <c r="V263" s="186"/>
    </row>
    <row r="264" spans="1:22" s="10" customFormat="1">
      <c r="A264" s="19"/>
      <c r="B264" s="19"/>
      <c r="C264" s="6"/>
      <c r="D264" s="6"/>
      <c r="E264" s="6"/>
      <c r="F264" s="6"/>
      <c r="G264" s="6"/>
      <c r="H264" s="6"/>
      <c r="L264" s="1"/>
      <c r="S264" s="186"/>
      <c r="T264" s="186"/>
      <c r="U264" s="186"/>
      <c r="V264" s="186"/>
    </row>
    <row r="265" spans="1:22" s="10" customFormat="1">
      <c r="A265" s="19"/>
      <c r="B265" s="19"/>
      <c r="C265" s="6"/>
      <c r="D265" s="6"/>
      <c r="E265" s="6"/>
      <c r="F265" s="6"/>
      <c r="G265" s="6"/>
      <c r="H265" s="6"/>
      <c r="L265" s="1"/>
      <c r="S265" s="186"/>
      <c r="T265" s="186"/>
      <c r="U265" s="186"/>
      <c r="V265" s="186"/>
    </row>
    <row r="266" spans="1:22" s="10" customFormat="1">
      <c r="A266" s="19"/>
      <c r="B266" s="19"/>
      <c r="C266" s="6"/>
      <c r="D266" s="6"/>
      <c r="E266" s="6"/>
      <c r="F266" s="6"/>
      <c r="G266" s="6"/>
      <c r="H266" s="6"/>
      <c r="L266" s="1"/>
      <c r="S266" s="186"/>
      <c r="T266" s="186"/>
      <c r="U266" s="186"/>
      <c r="V266" s="186"/>
    </row>
    <row r="267" spans="1:22" s="10" customFormat="1">
      <c r="A267" s="19"/>
      <c r="B267" s="19"/>
      <c r="C267" s="6"/>
      <c r="D267" s="6"/>
      <c r="E267" s="6"/>
      <c r="F267" s="6"/>
      <c r="G267" s="6"/>
      <c r="H267" s="6"/>
      <c r="L267" s="1"/>
      <c r="S267" s="186"/>
      <c r="T267" s="186"/>
      <c r="U267" s="186"/>
      <c r="V267" s="186"/>
    </row>
    <row r="268" spans="1:22" s="10" customFormat="1">
      <c r="A268" s="19"/>
      <c r="B268" s="19"/>
      <c r="C268" s="6"/>
      <c r="D268" s="6"/>
      <c r="E268" s="6"/>
      <c r="F268" s="6"/>
      <c r="G268" s="6"/>
      <c r="H268" s="6"/>
      <c r="L268" s="1"/>
      <c r="S268" s="186"/>
      <c r="T268" s="186"/>
      <c r="U268" s="186"/>
      <c r="V268" s="186"/>
    </row>
    <row r="269" spans="1:22" s="10" customFormat="1">
      <c r="A269" s="19"/>
      <c r="B269" s="19"/>
      <c r="C269" s="6"/>
      <c r="D269" s="6"/>
      <c r="E269" s="6"/>
      <c r="F269" s="6"/>
      <c r="G269" s="6"/>
      <c r="H269" s="6"/>
      <c r="L269" s="1"/>
      <c r="S269" s="186"/>
      <c r="T269" s="186"/>
      <c r="U269" s="186"/>
      <c r="V269" s="186"/>
    </row>
    <row r="270" spans="1:22" s="10" customFormat="1">
      <c r="A270" s="19"/>
      <c r="B270" s="19"/>
      <c r="C270" s="6"/>
      <c r="D270" s="6"/>
      <c r="E270" s="6"/>
      <c r="F270" s="6"/>
      <c r="G270" s="6"/>
      <c r="H270" s="6"/>
      <c r="L270" s="1"/>
      <c r="S270" s="186"/>
      <c r="T270" s="186"/>
      <c r="U270" s="186"/>
      <c r="V270" s="186"/>
    </row>
    <row r="271" spans="1:22" s="10" customFormat="1">
      <c r="A271" s="19"/>
      <c r="B271" s="19"/>
      <c r="C271" s="6"/>
      <c r="D271" s="6"/>
      <c r="E271" s="6"/>
      <c r="F271" s="6"/>
      <c r="G271" s="6"/>
      <c r="H271" s="6"/>
      <c r="L271" s="1"/>
      <c r="S271" s="186"/>
      <c r="T271" s="186"/>
      <c r="U271" s="186"/>
      <c r="V271" s="186"/>
    </row>
    <row r="272" spans="1:22" s="10" customFormat="1">
      <c r="A272" s="19"/>
      <c r="B272" s="19"/>
      <c r="C272" s="6"/>
      <c r="D272" s="6"/>
      <c r="E272" s="6"/>
      <c r="F272" s="6"/>
      <c r="G272" s="6"/>
      <c r="H272" s="6"/>
      <c r="L272" s="1"/>
      <c r="S272" s="186"/>
      <c r="T272" s="186"/>
      <c r="U272" s="186"/>
      <c r="V272" s="186"/>
    </row>
    <row r="273" spans="1:22" s="10" customFormat="1">
      <c r="A273" s="19"/>
      <c r="B273" s="19"/>
      <c r="C273" s="6"/>
      <c r="D273" s="6"/>
      <c r="E273" s="6"/>
      <c r="F273" s="6"/>
      <c r="G273" s="6"/>
      <c r="H273" s="6"/>
      <c r="L273" s="1"/>
      <c r="S273" s="186"/>
      <c r="T273" s="186"/>
      <c r="U273" s="186"/>
      <c r="V273" s="186"/>
    </row>
    <row r="274" spans="1:22" s="10" customFormat="1">
      <c r="A274" s="19"/>
      <c r="B274" s="19"/>
      <c r="C274" s="6"/>
      <c r="D274" s="6"/>
      <c r="E274" s="6"/>
      <c r="F274" s="6"/>
      <c r="G274" s="6"/>
      <c r="H274" s="6"/>
      <c r="L274" s="1"/>
      <c r="S274" s="186"/>
      <c r="T274" s="186"/>
      <c r="U274" s="186"/>
      <c r="V274" s="186"/>
    </row>
    <row r="275" spans="1:22" s="10" customFormat="1">
      <c r="A275" s="19"/>
      <c r="B275" s="19"/>
      <c r="C275" s="6"/>
      <c r="D275" s="6"/>
      <c r="E275" s="6"/>
      <c r="F275" s="6"/>
      <c r="G275" s="6"/>
      <c r="H275" s="6"/>
      <c r="L275" s="1"/>
      <c r="S275" s="186"/>
      <c r="T275" s="186"/>
      <c r="U275" s="186"/>
      <c r="V275" s="186"/>
    </row>
    <row r="276" spans="1:22" s="10" customFormat="1">
      <c r="A276" s="19"/>
      <c r="B276" s="19"/>
      <c r="C276" s="6"/>
      <c r="D276" s="6"/>
      <c r="E276" s="6"/>
      <c r="F276" s="6"/>
      <c r="G276" s="6"/>
      <c r="H276" s="6"/>
      <c r="L276" s="1"/>
      <c r="S276" s="186"/>
      <c r="T276" s="186"/>
      <c r="U276" s="186"/>
      <c r="V276" s="186"/>
    </row>
    <row r="277" spans="1:22" s="10" customFormat="1">
      <c r="A277" s="19"/>
      <c r="B277" s="19"/>
      <c r="C277" s="6"/>
      <c r="D277" s="6"/>
      <c r="E277" s="6"/>
      <c r="F277" s="6"/>
      <c r="G277" s="6"/>
      <c r="H277" s="6"/>
      <c r="L277" s="1"/>
      <c r="S277" s="186"/>
      <c r="T277" s="186"/>
      <c r="U277" s="186"/>
      <c r="V277" s="186"/>
    </row>
    <row r="278" spans="1:22" s="10" customFormat="1">
      <c r="A278" s="19"/>
      <c r="B278" s="19"/>
      <c r="C278" s="6"/>
      <c r="D278" s="6"/>
      <c r="E278" s="6"/>
      <c r="F278" s="6"/>
      <c r="G278" s="6"/>
      <c r="H278" s="6"/>
      <c r="L278" s="1"/>
      <c r="S278" s="186"/>
      <c r="T278" s="186"/>
      <c r="U278" s="186"/>
      <c r="V278" s="186"/>
    </row>
    <row r="279" spans="1:22" s="10" customFormat="1">
      <c r="A279" s="19"/>
      <c r="B279" s="19"/>
      <c r="C279" s="6"/>
      <c r="D279" s="6"/>
      <c r="E279" s="6"/>
      <c r="F279" s="6"/>
      <c r="G279" s="6"/>
      <c r="H279" s="6"/>
      <c r="L279" s="1"/>
      <c r="S279" s="186"/>
      <c r="T279" s="186"/>
      <c r="U279" s="186"/>
      <c r="V279" s="186"/>
    </row>
    <row r="280" spans="1:22" s="10" customFormat="1">
      <c r="A280" s="19"/>
      <c r="B280" s="19"/>
      <c r="C280" s="6"/>
      <c r="D280" s="6"/>
      <c r="E280" s="6"/>
      <c r="F280" s="6"/>
      <c r="G280" s="6"/>
      <c r="H280" s="6"/>
      <c r="L280" s="1"/>
      <c r="S280" s="186"/>
      <c r="T280" s="186"/>
      <c r="U280" s="186"/>
      <c r="V280" s="186"/>
    </row>
    <row r="281" spans="1:22" s="10" customFormat="1">
      <c r="A281" s="19"/>
      <c r="B281" s="19"/>
      <c r="C281" s="6"/>
      <c r="D281" s="6"/>
      <c r="E281" s="6"/>
      <c r="F281" s="6"/>
      <c r="G281" s="6"/>
      <c r="H281" s="6"/>
      <c r="L281" s="1"/>
      <c r="S281" s="186"/>
      <c r="T281" s="186"/>
      <c r="U281" s="186"/>
      <c r="V281" s="186"/>
    </row>
    <row r="282" spans="1:22" s="10" customFormat="1">
      <c r="A282" s="19"/>
      <c r="B282" s="19"/>
      <c r="C282" s="6"/>
      <c r="D282" s="6"/>
      <c r="E282" s="6"/>
      <c r="F282" s="6"/>
      <c r="G282" s="6"/>
      <c r="H282" s="6"/>
      <c r="L282" s="1"/>
      <c r="S282" s="186"/>
      <c r="T282" s="186"/>
      <c r="U282" s="186"/>
      <c r="V282" s="186"/>
    </row>
    <row r="283" spans="1:22" s="10" customFormat="1">
      <c r="A283" s="19"/>
      <c r="B283" s="19"/>
      <c r="C283" s="6"/>
      <c r="D283" s="6"/>
      <c r="E283" s="6"/>
      <c r="F283" s="6"/>
      <c r="G283" s="6"/>
      <c r="H283" s="6"/>
      <c r="L283" s="1"/>
      <c r="S283" s="186"/>
      <c r="T283" s="186"/>
      <c r="U283" s="186"/>
      <c r="V283" s="186"/>
    </row>
    <row r="284" spans="1:22" s="10" customFormat="1">
      <c r="A284" s="19"/>
      <c r="B284" s="19"/>
      <c r="C284" s="6"/>
      <c r="D284" s="6"/>
      <c r="E284" s="6"/>
      <c r="F284" s="6"/>
      <c r="G284" s="6"/>
      <c r="H284" s="6"/>
      <c r="L284" s="1"/>
      <c r="S284" s="186"/>
      <c r="T284" s="186"/>
      <c r="U284" s="186"/>
      <c r="V284" s="186"/>
    </row>
    <row r="285" spans="1:22" s="10" customFormat="1">
      <c r="A285" s="19"/>
      <c r="B285" s="19"/>
      <c r="C285" s="6"/>
      <c r="D285" s="6"/>
      <c r="E285" s="6"/>
      <c r="F285" s="6"/>
      <c r="G285" s="6"/>
      <c r="H285" s="6"/>
      <c r="L285" s="1"/>
      <c r="S285" s="186"/>
      <c r="T285" s="186"/>
      <c r="U285" s="186"/>
      <c r="V285" s="186"/>
    </row>
    <row r="286" spans="1:22" s="10" customFormat="1">
      <c r="A286" s="19"/>
      <c r="B286" s="19"/>
      <c r="C286" s="6"/>
      <c r="D286" s="6"/>
      <c r="E286" s="6"/>
      <c r="F286" s="6"/>
      <c r="G286" s="6"/>
      <c r="H286" s="6"/>
      <c r="L286" s="1"/>
      <c r="S286" s="186"/>
      <c r="T286" s="186"/>
      <c r="U286" s="186"/>
      <c r="V286" s="186"/>
    </row>
    <row r="287" spans="1:22" s="10" customFormat="1">
      <c r="A287" s="19"/>
      <c r="B287" s="19"/>
      <c r="C287" s="6"/>
      <c r="D287" s="6"/>
      <c r="E287" s="6"/>
      <c r="F287" s="6"/>
      <c r="G287" s="6"/>
      <c r="H287" s="6"/>
      <c r="L287" s="1"/>
      <c r="S287" s="186"/>
      <c r="T287" s="186"/>
      <c r="U287" s="186"/>
      <c r="V287" s="186"/>
    </row>
    <row r="288" spans="1:22" s="10" customFormat="1">
      <c r="A288" s="19"/>
      <c r="B288" s="19"/>
      <c r="C288" s="6"/>
      <c r="D288" s="6"/>
      <c r="E288" s="6"/>
      <c r="F288" s="6"/>
      <c r="G288" s="6"/>
      <c r="H288" s="6"/>
      <c r="L288" s="1"/>
      <c r="S288" s="186"/>
      <c r="T288" s="186"/>
      <c r="U288" s="186"/>
      <c r="V288" s="186"/>
    </row>
    <row r="289" spans="1:22" s="10" customFormat="1">
      <c r="A289" s="19"/>
      <c r="B289" s="19"/>
      <c r="C289" s="6"/>
      <c r="D289" s="6"/>
      <c r="E289" s="6"/>
      <c r="F289" s="6"/>
      <c r="G289" s="6"/>
      <c r="H289" s="6"/>
      <c r="L289" s="1"/>
      <c r="S289" s="186"/>
      <c r="T289" s="186"/>
      <c r="U289" s="186"/>
      <c r="V289" s="186"/>
    </row>
    <row r="290" spans="1:22" s="10" customFormat="1">
      <c r="A290" s="19"/>
      <c r="B290" s="19"/>
      <c r="C290" s="6"/>
      <c r="D290" s="6"/>
      <c r="E290" s="6"/>
      <c r="F290" s="6"/>
      <c r="G290" s="6"/>
      <c r="H290" s="6"/>
      <c r="L290" s="1"/>
      <c r="S290" s="186"/>
      <c r="T290" s="186"/>
      <c r="U290" s="186"/>
      <c r="V290" s="186"/>
    </row>
    <row r="291" spans="1:22" s="10" customFormat="1">
      <c r="A291" s="19"/>
      <c r="B291" s="19"/>
      <c r="C291" s="6"/>
      <c r="D291" s="6"/>
      <c r="E291" s="6"/>
      <c r="F291" s="6"/>
      <c r="G291" s="6"/>
      <c r="H291" s="6"/>
      <c r="L291" s="1"/>
      <c r="S291" s="186"/>
      <c r="T291" s="186"/>
      <c r="U291" s="186"/>
      <c r="V291" s="186"/>
    </row>
    <row r="292" spans="1:22" s="10" customFormat="1">
      <c r="A292" s="19"/>
      <c r="B292" s="19"/>
      <c r="C292" s="6"/>
      <c r="D292" s="6"/>
      <c r="E292" s="6"/>
      <c r="F292" s="6"/>
      <c r="G292" s="6"/>
      <c r="H292" s="6"/>
      <c r="L292" s="1"/>
      <c r="S292" s="186"/>
      <c r="T292" s="186"/>
      <c r="U292" s="186"/>
      <c r="V292" s="186"/>
    </row>
    <row r="293" spans="1:22" s="10" customFormat="1">
      <c r="A293" s="19"/>
      <c r="B293" s="19"/>
      <c r="C293" s="6"/>
      <c r="D293" s="6"/>
      <c r="E293" s="6"/>
      <c r="F293" s="6"/>
      <c r="G293" s="6"/>
      <c r="H293" s="6"/>
      <c r="L293" s="1"/>
      <c r="S293" s="186"/>
      <c r="T293" s="186"/>
      <c r="U293" s="186"/>
      <c r="V293" s="186"/>
    </row>
    <row r="294" spans="1:22" s="10" customFormat="1">
      <c r="A294" s="19"/>
      <c r="B294" s="19"/>
      <c r="C294" s="6"/>
      <c r="D294" s="6"/>
      <c r="E294" s="6"/>
      <c r="F294" s="6"/>
      <c r="G294" s="6"/>
      <c r="H294" s="6"/>
      <c r="L294" s="1"/>
      <c r="S294" s="186"/>
      <c r="T294" s="186"/>
      <c r="U294" s="186"/>
      <c r="V294" s="186"/>
    </row>
    <row r="295" spans="1:22" s="10" customFormat="1">
      <c r="A295" s="19"/>
      <c r="B295" s="19"/>
      <c r="C295" s="6"/>
      <c r="D295" s="6"/>
      <c r="E295" s="6"/>
      <c r="F295" s="6"/>
      <c r="G295" s="6"/>
      <c r="H295" s="6"/>
      <c r="L295" s="1"/>
      <c r="S295" s="186"/>
      <c r="T295" s="186"/>
      <c r="U295" s="186"/>
      <c r="V295" s="186"/>
    </row>
    <row r="296" spans="1:22" s="10" customFormat="1">
      <c r="A296" s="19"/>
      <c r="B296" s="19"/>
      <c r="C296" s="6"/>
      <c r="D296" s="6"/>
      <c r="E296" s="6"/>
      <c r="F296" s="6"/>
      <c r="G296" s="6"/>
      <c r="H296" s="6"/>
      <c r="L296" s="1"/>
      <c r="S296" s="186"/>
      <c r="T296" s="186"/>
      <c r="U296" s="186"/>
      <c r="V296" s="186"/>
    </row>
    <row r="297" spans="1:22" s="10" customFormat="1">
      <c r="A297" s="19"/>
      <c r="B297" s="19"/>
      <c r="C297" s="6"/>
      <c r="D297" s="6"/>
      <c r="E297" s="6"/>
      <c r="F297" s="6"/>
      <c r="G297" s="6"/>
      <c r="H297" s="6"/>
      <c r="L297" s="1"/>
      <c r="S297" s="186"/>
      <c r="T297" s="186"/>
      <c r="U297" s="186"/>
      <c r="V297" s="186"/>
    </row>
    <row r="298" spans="1:22" s="10" customFormat="1">
      <c r="A298" s="19"/>
      <c r="B298" s="19"/>
      <c r="C298" s="6"/>
      <c r="D298" s="6"/>
      <c r="E298" s="6"/>
      <c r="F298" s="6"/>
      <c r="G298" s="6"/>
      <c r="H298" s="6"/>
      <c r="L298" s="1"/>
      <c r="S298" s="186"/>
      <c r="T298" s="186"/>
      <c r="U298" s="186"/>
      <c r="V298" s="186"/>
    </row>
    <row r="299" spans="1:22" s="10" customFormat="1">
      <c r="A299" s="19"/>
      <c r="B299" s="19"/>
      <c r="C299" s="6"/>
      <c r="D299" s="6"/>
      <c r="E299" s="6"/>
      <c r="F299" s="6"/>
      <c r="G299" s="6"/>
      <c r="H299" s="6"/>
      <c r="L299" s="1"/>
      <c r="S299" s="186"/>
      <c r="T299" s="186"/>
      <c r="U299" s="186"/>
      <c r="V299" s="186"/>
    </row>
    <row r="300" spans="1:22" s="10" customFormat="1">
      <c r="A300" s="19"/>
      <c r="B300" s="19"/>
      <c r="C300" s="6"/>
      <c r="D300" s="6"/>
      <c r="E300" s="6"/>
      <c r="F300" s="6"/>
      <c r="G300" s="6"/>
      <c r="H300" s="6"/>
      <c r="L300" s="1"/>
      <c r="S300" s="186"/>
      <c r="T300" s="186"/>
      <c r="U300" s="186"/>
      <c r="V300" s="186"/>
    </row>
    <row r="301" spans="1:22" s="10" customFormat="1">
      <c r="A301" s="19"/>
      <c r="B301" s="19"/>
      <c r="C301" s="6"/>
      <c r="D301" s="6"/>
      <c r="E301" s="6"/>
      <c r="F301" s="6"/>
      <c r="G301" s="6"/>
      <c r="H301" s="6"/>
      <c r="L301" s="1"/>
      <c r="S301" s="186"/>
      <c r="T301" s="186"/>
      <c r="U301" s="186"/>
      <c r="V301" s="186"/>
    </row>
    <row r="302" spans="1:22" s="10" customFormat="1">
      <c r="A302" s="19"/>
      <c r="B302" s="19"/>
      <c r="C302" s="6"/>
      <c r="D302" s="6"/>
      <c r="E302" s="6"/>
      <c r="F302" s="6"/>
      <c r="G302" s="6"/>
      <c r="H302" s="6"/>
      <c r="L302" s="1"/>
      <c r="S302" s="186"/>
      <c r="T302" s="186"/>
      <c r="U302" s="186"/>
      <c r="V302" s="186"/>
    </row>
    <row r="303" spans="1:22" s="10" customFormat="1">
      <c r="A303" s="19"/>
      <c r="B303" s="19"/>
      <c r="C303" s="6"/>
      <c r="D303" s="6"/>
      <c r="E303" s="6"/>
      <c r="F303" s="6"/>
      <c r="G303" s="6"/>
      <c r="H303" s="6"/>
      <c r="L303" s="1"/>
      <c r="S303" s="186"/>
      <c r="T303" s="186"/>
      <c r="U303" s="186"/>
      <c r="V303" s="186"/>
    </row>
    <row r="304" spans="1:22" s="10" customFormat="1">
      <c r="A304" s="19"/>
      <c r="B304" s="19"/>
      <c r="C304" s="6"/>
      <c r="D304" s="6"/>
      <c r="E304" s="6"/>
      <c r="F304" s="6"/>
      <c r="G304" s="6"/>
      <c r="H304" s="6"/>
      <c r="L304" s="1"/>
      <c r="S304" s="186"/>
      <c r="T304" s="186"/>
      <c r="U304" s="186"/>
      <c r="V304" s="186"/>
    </row>
    <row r="305" spans="1:22" s="10" customFormat="1">
      <c r="A305" s="19"/>
      <c r="B305" s="19"/>
      <c r="C305" s="6"/>
      <c r="D305" s="6"/>
      <c r="E305" s="6"/>
      <c r="F305" s="6"/>
      <c r="G305" s="6"/>
      <c r="H305" s="6"/>
      <c r="L305" s="1"/>
      <c r="S305" s="186"/>
      <c r="T305" s="186"/>
      <c r="U305" s="186"/>
      <c r="V305" s="186"/>
    </row>
    <row r="306" spans="1:22" s="10" customFormat="1">
      <c r="A306" s="19"/>
      <c r="B306" s="19"/>
      <c r="C306" s="6"/>
      <c r="D306" s="6"/>
      <c r="E306" s="6"/>
      <c r="F306" s="6"/>
      <c r="G306" s="6"/>
      <c r="H306" s="6"/>
      <c r="L306" s="1"/>
      <c r="S306" s="186"/>
      <c r="T306" s="186"/>
      <c r="U306" s="186"/>
      <c r="V306" s="186"/>
    </row>
    <row r="307" spans="1:22" s="10" customFormat="1">
      <c r="A307" s="19"/>
      <c r="B307" s="19"/>
      <c r="C307" s="6"/>
      <c r="D307" s="6"/>
      <c r="E307" s="6"/>
      <c r="F307" s="6"/>
      <c r="G307" s="6"/>
      <c r="H307" s="6"/>
      <c r="L307" s="1"/>
      <c r="S307" s="186"/>
      <c r="T307" s="186"/>
      <c r="U307" s="186"/>
      <c r="V307" s="186"/>
    </row>
    <row r="308" spans="1:22" s="10" customFormat="1">
      <c r="A308" s="19"/>
      <c r="B308" s="19"/>
      <c r="C308" s="6"/>
      <c r="D308" s="6"/>
      <c r="E308" s="6"/>
      <c r="F308" s="6"/>
      <c r="G308" s="6"/>
      <c r="H308" s="6"/>
      <c r="L308" s="1"/>
      <c r="S308" s="186"/>
      <c r="T308" s="186"/>
      <c r="U308" s="186"/>
      <c r="V308" s="186"/>
    </row>
    <row r="309" spans="1:22" s="10" customFormat="1">
      <c r="A309" s="19"/>
      <c r="B309" s="19"/>
      <c r="C309" s="6"/>
      <c r="D309" s="6"/>
      <c r="E309" s="6"/>
      <c r="F309" s="6"/>
      <c r="G309" s="6"/>
      <c r="H309" s="6"/>
      <c r="L309" s="1"/>
      <c r="S309" s="186"/>
      <c r="T309" s="186"/>
      <c r="U309" s="186"/>
      <c r="V309" s="186"/>
    </row>
    <row r="310" spans="1:22" s="10" customFormat="1">
      <c r="A310" s="19"/>
      <c r="B310" s="19"/>
      <c r="C310" s="6"/>
      <c r="D310" s="6"/>
      <c r="E310" s="6"/>
      <c r="F310" s="6"/>
      <c r="G310" s="6"/>
      <c r="H310" s="6"/>
      <c r="L310" s="1"/>
      <c r="S310" s="186"/>
      <c r="T310" s="186"/>
      <c r="U310" s="186"/>
      <c r="V310" s="186"/>
    </row>
    <row r="311" spans="1:22" s="10" customFormat="1">
      <c r="A311" s="19"/>
      <c r="B311" s="19"/>
      <c r="C311" s="6"/>
      <c r="D311" s="6"/>
      <c r="E311" s="6"/>
      <c r="F311" s="6"/>
      <c r="G311" s="6"/>
      <c r="H311" s="6"/>
      <c r="L311" s="1"/>
      <c r="S311" s="186"/>
      <c r="T311" s="186"/>
      <c r="U311" s="186"/>
      <c r="V311" s="186"/>
    </row>
    <row r="312" spans="1:22" s="10" customFormat="1">
      <c r="A312" s="19"/>
      <c r="B312" s="19"/>
      <c r="C312" s="6"/>
      <c r="D312" s="6"/>
      <c r="E312" s="6"/>
      <c r="F312" s="6"/>
      <c r="G312" s="6"/>
      <c r="H312" s="6"/>
      <c r="L312" s="1"/>
      <c r="S312" s="186"/>
      <c r="T312" s="186"/>
      <c r="U312" s="186"/>
      <c r="V312" s="186"/>
    </row>
    <row r="313" spans="1:22" s="10" customFormat="1">
      <c r="A313" s="19"/>
      <c r="B313" s="19"/>
      <c r="C313" s="6"/>
      <c r="D313" s="6"/>
      <c r="E313" s="6"/>
      <c r="F313" s="6"/>
      <c r="G313" s="6"/>
      <c r="H313" s="6"/>
      <c r="L313" s="1"/>
      <c r="S313" s="186"/>
      <c r="T313" s="186"/>
      <c r="U313" s="186"/>
      <c r="V313" s="186"/>
    </row>
    <row r="314" spans="1:22" s="10" customFormat="1">
      <c r="A314" s="19"/>
      <c r="B314" s="19"/>
      <c r="C314" s="6"/>
      <c r="D314" s="6"/>
      <c r="E314" s="6"/>
      <c r="F314" s="6"/>
      <c r="G314" s="6"/>
      <c r="H314" s="6"/>
      <c r="L314" s="1"/>
      <c r="S314" s="186"/>
      <c r="T314" s="186"/>
      <c r="U314" s="186"/>
      <c r="V314" s="186"/>
    </row>
    <row r="315" spans="1:22" s="10" customFormat="1">
      <c r="A315" s="19"/>
      <c r="B315" s="19"/>
      <c r="C315" s="6"/>
      <c r="D315" s="6"/>
      <c r="E315" s="6"/>
      <c r="F315" s="6"/>
      <c r="G315" s="6"/>
      <c r="H315" s="6"/>
      <c r="L315" s="1"/>
      <c r="S315" s="186"/>
      <c r="T315" s="186"/>
      <c r="U315" s="186"/>
      <c r="V315" s="186"/>
    </row>
    <row r="316" spans="1:22" s="10" customFormat="1">
      <c r="A316" s="19"/>
      <c r="B316" s="19"/>
      <c r="C316" s="6"/>
      <c r="D316" s="6"/>
      <c r="E316" s="6"/>
      <c r="F316" s="6"/>
      <c r="G316" s="6"/>
      <c r="H316" s="6"/>
      <c r="L316" s="1"/>
      <c r="S316" s="186"/>
      <c r="T316" s="186"/>
      <c r="U316" s="186"/>
      <c r="V316" s="186"/>
    </row>
    <row r="317" spans="1:22" s="10" customFormat="1">
      <c r="A317" s="19"/>
      <c r="B317" s="19"/>
      <c r="C317" s="6"/>
      <c r="D317" s="6"/>
      <c r="E317" s="6"/>
      <c r="F317" s="6"/>
      <c r="G317" s="6"/>
      <c r="H317" s="6"/>
      <c r="L317" s="1"/>
      <c r="S317" s="186"/>
      <c r="T317" s="186"/>
      <c r="U317" s="186"/>
      <c r="V317" s="186"/>
    </row>
    <row r="318" spans="1:22" s="10" customFormat="1">
      <c r="A318" s="19"/>
      <c r="B318" s="19"/>
      <c r="C318" s="6"/>
      <c r="D318" s="6"/>
      <c r="E318" s="6"/>
      <c r="F318" s="6"/>
      <c r="G318" s="6"/>
      <c r="H318" s="6"/>
      <c r="L318" s="1"/>
      <c r="S318" s="186"/>
      <c r="T318" s="186"/>
      <c r="U318" s="186"/>
      <c r="V318" s="186"/>
    </row>
    <row r="319" spans="1:22" s="10" customFormat="1">
      <c r="A319" s="19"/>
      <c r="B319" s="19"/>
      <c r="C319" s="6"/>
      <c r="D319" s="6"/>
      <c r="E319" s="6"/>
      <c r="F319" s="6"/>
      <c r="G319" s="6"/>
      <c r="H319" s="6"/>
      <c r="L319" s="1"/>
      <c r="S319" s="186"/>
      <c r="T319" s="186"/>
      <c r="U319" s="186"/>
      <c r="V319" s="186"/>
    </row>
    <row r="320" spans="1:22" s="10" customFormat="1">
      <c r="A320" s="19"/>
      <c r="B320" s="19"/>
      <c r="C320" s="6"/>
      <c r="D320" s="6"/>
      <c r="E320" s="6"/>
      <c r="F320" s="6"/>
      <c r="G320" s="6"/>
      <c r="H320" s="6"/>
      <c r="L320" s="1"/>
      <c r="S320" s="186"/>
      <c r="T320" s="186"/>
      <c r="U320" s="186"/>
      <c r="V320" s="186"/>
    </row>
    <row r="321" spans="1:22" s="10" customFormat="1">
      <c r="A321" s="19"/>
      <c r="B321" s="19"/>
      <c r="C321" s="6"/>
      <c r="D321" s="6"/>
      <c r="E321" s="6"/>
      <c r="F321" s="6"/>
      <c r="G321" s="6"/>
      <c r="H321" s="6"/>
      <c r="L321" s="1"/>
      <c r="S321" s="186"/>
      <c r="T321" s="186"/>
      <c r="U321" s="186"/>
      <c r="V321" s="186"/>
    </row>
    <row r="322" spans="1:22" s="10" customFormat="1">
      <c r="A322" s="19"/>
      <c r="B322" s="19"/>
      <c r="C322" s="6"/>
      <c r="D322" s="6"/>
      <c r="E322" s="6"/>
      <c r="F322" s="6"/>
      <c r="G322" s="6"/>
      <c r="H322" s="6"/>
      <c r="L322" s="1"/>
      <c r="S322" s="186"/>
      <c r="T322" s="186"/>
      <c r="U322" s="186"/>
      <c r="V322" s="186"/>
    </row>
    <row r="323" spans="1:22" s="10" customFormat="1">
      <c r="A323" s="19"/>
      <c r="B323" s="19"/>
      <c r="C323" s="6"/>
      <c r="D323" s="6"/>
      <c r="E323" s="6"/>
      <c r="F323" s="6"/>
      <c r="G323" s="6"/>
      <c r="H323" s="6"/>
      <c r="L323" s="1"/>
      <c r="S323" s="186"/>
      <c r="T323" s="186"/>
      <c r="U323" s="186"/>
      <c r="V323" s="186"/>
    </row>
    <row r="324" spans="1:22" s="10" customFormat="1">
      <c r="A324" s="19"/>
      <c r="B324" s="19"/>
      <c r="C324" s="6"/>
      <c r="D324" s="6"/>
      <c r="E324" s="6"/>
      <c r="F324" s="6"/>
      <c r="G324" s="6"/>
      <c r="H324" s="6"/>
      <c r="L324" s="1"/>
      <c r="S324" s="186"/>
      <c r="T324" s="186"/>
      <c r="U324" s="186"/>
      <c r="V324" s="186"/>
    </row>
    <row r="325" spans="1:22" s="10" customFormat="1">
      <c r="A325" s="19"/>
      <c r="B325" s="19"/>
      <c r="C325" s="6"/>
      <c r="D325" s="6"/>
      <c r="E325" s="6"/>
      <c r="F325" s="6"/>
      <c r="G325" s="6"/>
      <c r="H325" s="6"/>
      <c r="L325" s="1"/>
      <c r="S325" s="186"/>
      <c r="T325" s="186"/>
      <c r="U325" s="186"/>
      <c r="V325" s="186"/>
    </row>
    <row r="326" spans="1:22" s="10" customFormat="1">
      <c r="A326" s="19"/>
      <c r="B326" s="19"/>
      <c r="C326" s="6"/>
      <c r="D326" s="6"/>
      <c r="E326" s="6"/>
      <c r="F326" s="6"/>
      <c r="G326" s="6"/>
      <c r="H326" s="6"/>
      <c r="L326" s="1"/>
      <c r="S326" s="186"/>
      <c r="T326" s="186"/>
      <c r="U326" s="186"/>
      <c r="V326" s="186"/>
    </row>
    <row r="327" spans="1:22" s="10" customFormat="1">
      <c r="A327" s="19"/>
      <c r="B327" s="19"/>
      <c r="C327" s="6"/>
      <c r="D327" s="6"/>
      <c r="E327" s="6"/>
      <c r="F327" s="6"/>
      <c r="G327" s="6"/>
      <c r="H327" s="6"/>
      <c r="L327" s="1"/>
      <c r="S327" s="186"/>
      <c r="T327" s="186"/>
      <c r="U327" s="186"/>
      <c r="V327" s="186"/>
    </row>
    <row r="328" spans="1:22" s="10" customFormat="1">
      <c r="A328" s="19"/>
      <c r="B328" s="19"/>
      <c r="C328" s="6"/>
      <c r="D328" s="6"/>
      <c r="E328" s="6"/>
      <c r="F328" s="6"/>
      <c r="G328" s="6"/>
      <c r="H328" s="6"/>
      <c r="L328" s="1"/>
      <c r="S328" s="186"/>
      <c r="T328" s="186"/>
      <c r="U328" s="186"/>
      <c r="V328" s="186"/>
    </row>
    <row r="329" spans="1:22" s="10" customFormat="1">
      <c r="A329" s="19"/>
      <c r="B329" s="19"/>
      <c r="C329" s="6"/>
      <c r="D329" s="6"/>
      <c r="E329" s="6"/>
      <c r="F329" s="6"/>
      <c r="G329" s="6"/>
      <c r="H329" s="6"/>
      <c r="L329" s="1"/>
      <c r="S329" s="186"/>
      <c r="T329" s="186"/>
      <c r="U329" s="186"/>
      <c r="V329" s="186"/>
    </row>
    <row r="330" spans="1:22" s="10" customFormat="1">
      <c r="A330" s="19"/>
      <c r="B330" s="19"/>
      <c r="C330" s="6"/>
      <c r="D330" s="6"/>
      <c r="E330" s="6"/>
      <c r="F330" s="6"/>
      <c r="G330" s="6"/>
      <c r="H330" s="6"/>
      <c r="L330" s="1"/>
      <c r="S330" s="186"/>
      <c r="T330" s="186"/>
      <c r="U330" s="186"/>
      <c r="V330" s="186"/>
    </row>
    <row r="331" spans="1:22" s="10" customFormat="1">
      <c r="A331" s="19"/>
      <c r="B331" s="19"/>
      <c r="C331" s="6"/>
      <c r="D331" s="6"/>
      <c r="E331" s="6"/>
      <c r="F331" s="6"/>
      <c r="G331" s="6"/>
      <c r="H331" s="6"/>
      <c r="L331" s="1"/>
      <c r="S331" s="186"/>
      <c r="T331" s="186"/>
      <c r="U331" s="186"/>
      <c r="V331" s="186"/>
    </row>
    <row r="332" spans="1:22" s="10" customFormat="1">
      <c r="A332" s="19"/>
      <c r="B332" s="19"/>
      <c r="C332" s="6"/>
      <c r="D332" s="6"/>
      <c r="E332" s="6"/>
      <c r="F332" s="6"/>
      <c r="G332" s="6"/>
      <c r="H332" s="6"/>
      <c r="L332" s="1"/>
      <c r="S332" s="186"/>
      <c r="T332" s="186"/>
      <c r="U332" s="186"/>
      <c r="V332" s="186"/>
    </row>
    <row r="333" spans="1:22" s="10" customFormat="1">
      <c r="A333" s="19"/>
      <c r="B333" s="19"/>
      <c r="C333" s="6"/>
      <c r="D333" s="6"/>
      <c r="E333" s="6"/>
      <c r="F333" s="6"/>
      <c r="G333" s="6"/>
      <c r="H333" s="6"/>
      <c r="L333" s="1"/>
      <c r="S333" s="186"/>
      <c r="T333" s="186"/>
      <c r="U333" s="186"/>
      <c r="V333" s="186"/>
    </row>
    <row r="334" spans="1:22" s="10" customFormat="1">
      <c r="A334" s="19"/>
      <c r="B334" s="19"/>
      <c r="C334" s="6"/>
      <c r="D334" s="6"/>
      <c r="E334" s="6"/>
      <c r="F334" s="6"/>
      <c r="G334" s="6"/>
      <c r="H334" s="6"/>
      <c r="L334" s="1"/>
      <c r="S334" s="186"/>
      <c r="T334" s="186"/>
      <c r="U334" s="186"/>
      <c r="V334" s="186"/>
    </row>
    <row r="335" spans="1:22" s="10" customFormat="1">
      <c r="A335" s="19"/>
      <c r="B335" s="19"/>
      <c r="C335" s="6"/>
      <c r="D335" s="6"/>
      <c r="E335" s="6"/>
      <c r="F335" s="6"/>
      <c r="G335" s="6"/>
      <c r="H335" s="6"/>
      <c r="L335" s="1"/>
      <c r="S335" s="186"/>
      <c r="T335" s="186"/>
      <c r="U335" s="186"/>
      <c r="V335" s="186"/>
    </row>
    <row r="336" spans="1:22" s="10" customFormat="1">
      <c r="A336" s="19"/>
      <c r="B336" s="19"/>
      <c r="C336" s="6"/>
      <c r="D336" s="6"/>
      <c r="E336" s="6"/>
      <c r="F336" s="6"/>
      <c r="G336" s="6"/>
      <c r="H336" s="6"/>
      <c r="L336" s="1"/>
      <c r="S336" s="186"/>
      <c r="T336" s="186"/>
      <c r="U336" s="186"/>
      <c r="V336" s="186"/>
    </row>
    <row r="337" spans="1:22" s="10" customFormat="1">
      <c r="A337" s="19"/>
      <c r="B337" s="19"/>
      <c r="C337" s="6"/>
      <c r="D337" s="6"/>
      <c r="E337" s="6"/>
      <c r="F337" s="6"/>
      <c r="G337" s="6"/>
      <c r="H337" s="6"/>
      <c r="L337" s="1"/>
      <c r="S337" s="186"/>
      <c r="T337" s="186"/>
      <c r="U337" s="186"/>
      <c r="V337" s="186"/>
    </row>
    <row r="338" spans="1:22" s="10" customFormat="1">
      <c r="A338" s="19"/>
      <c r="B338" s="19"/>
      <c r="C338" s="6"/>
      <c r="D338" s="6"/>
      <c r="E338" s="6"/>
      <c r="F338" s="6"/>
      <c r="G338" s="6"/>
      <c r="H338" s="6"/>
      <c r="L338" s="1"/>
      <c r="S338" s="186"/>
      <c r="T338" s="186"/>
      <c r="U338" s="186"/>
      <c r="V338" s="186"/>
    </row>
    <row r="339" spans="1:22" s="10" customFormat="1">
      <c r="A339" s="19"/>
      <c r="B339" s="19"/>
      <c r="C339" s="6"/>
      <c r="D339" s="6"/>
      <c r="E339" s="6"/>
      <c r="F339" s="6"/>
      <c r="G339" s="6"/>
      <c r="H339" s="6"/>
      <c r="L339" s="1"/>
      <c r="S339" s="186"/>
      <c r="T339" s="186"/>
      <c r="U339" s="186"/>
      <c r="V339" s="186"/>
    </row>
    <row r="340" spans="1:22" s="10" customFormat="1">
      <c r="A340" s="19"/>
      <c r="B340" s="19"/>
      <c r="C340" s="6"/>
      <c r="D340" s="6"/>
      <c r="E340" s="6"/>
      <c r="F340" s="6"/>
      <c r="G340" s="6"/>
      <c r="H340" s="6"/>
      <c r="L340" s="1"/>
      <c r="S340" s="186"/>
      <c r="T340" s="186"/>
      <c r="U340" s="186"/>
      <c r="V340" s="186"/>
    </row>
    <row r="341" spans="1:22" s="10" customFormat="1">
      <c r="A341" s="19"/>
      <c r="B341" s="19"/>
      <c r="C341" s="6"/>
      <c r="D341" s="6"/>
      <c r="E341" s="6"/>
      <c r="F341" s="6"/>
      <c r="G341" s="6"/>
      <c r="H341" s="6"/>
      <c r="L341" s="1"/>
      <c r="S341" s="186"/>
      <c r="T341" s="186"/>
      <c r="U341" s="186"/>
      <c r="V341" s="186"/>
    </row>
    <row r="342" spans="1:22" s="10" customFormat="1">
      <c r="A342" s="19"/>
      <c r="B342" s="19"/>
      <c r="C342" s="6"/>
      <c r="D342" s="6"/>
      <c r="E342" s="6"/>
      <c r="F342" s="6"/>
      <c r="G342" s="6"/>
      <c r="H342" s="6"/>
      <c r="L342" s="1"/>
      <c r="S342" s="186"/>
      <c r="T342" s="186"/>
      <c r="U342" s="186"/>
      <c r="V342" s="186"/>
    </row>
    <row r="343" spans="1:22" s="10" customFormat="1">
      <c r="A343" s="19"/>
      <c r="B343" s="19"/>
      <c r="C343" s="6"/>
      <c r="D343" s="6"/>
      <c r="E343" s="6"/>
      <c r="F343" s="6"/>
      <c r="G343" s="6"/>
      <c r="H343" s="6"/>
      <c r="L343" s="1"/>
      <c r="S343" s="186"/>
      <c r="T343" s="186"/>
      <c r="U343" s="186"/>
      <c r="V343" s="186"/>
    </row>
    <row r="344" spans="1:22" s="10" customFormat="1">
      <c r="A344" s="19"/>
      <c r="B344" s="19"/>
      <c r="C344" s="6"/>
      <c r="D344" s="6"/>
      <c r="E344" s="6"/>
      <c r="F344" s="6"/>
      <c r="G344" s="6"/>
      <c r="H344" s="6"/>
      <c r="L344" s="1"/>
      <c r="S344" s="186"/>
      <c r="T344" s="186"/>
      <c r="U344" s="186"/>
      <c r="V344" s="186"/>
    </row>
    <row r="345" spans="1:22" s="10" customFormat="1">
      <c r="A345" s="19"/>
      <c r="B345" s="19"/>
      <c r="C345" s="6"/>
      <c r="D345" s="6"/>
      <c r="E345" s="6"/>
      <c r="F345" s="6"/>
      <c r="G345" s="6"/>
      <c r="H345" s="6"/>
      <c r="L345" s="1"/>
      <c r="S345" s="186"/>
      <c r="T345" s="186"/>
      <c r="U345" s="186"/>
      <c r="V345" s="186"/>
    </row>
    <row r="346" spans="1:22" s="10" customFormat="1">
      <c r="A346" s="19"/>
      <c r="B346" s="19"/>
      <c r="C346" s="6"/>
      <c r="D346" s="6"/>
      <c r="E346" s="6"/>
      <c r="F346" s="6"/>
      <c r="G346" s="6"/>
      <c r="H346" s="6"/>
      <c r="L346" s="1"/>
      <c r="S346" s="186"/>
      <c r="T346" s="186"/>
      <c r="U346" s="186"/>
      <c r="V346" s="186"/>
    </row>
    <row r="347" spans="1:22" s="10" customFormat="1">
      <c r="A347" s="19"/>
      <c r="B347" s="19"/>
      <c r="C347" s="6"/>
      <c r="D347" s="6"/>
      <c r="E347" s="6"/>
      <c r="F347" s="6"/>
      <c r="G347" s="6"/>
      <c r="H347" s="6"/>
      <c r="L347" s="1"/>
      <c r="S347" s="186"/>
      <c r="T347" s="186"/>
      <c r="U347" s="186"/>
      <c r="V347" s="186"/>
    </row>
    <row r="348" spans="1:22" s="10" customFormat="1">
      <c r="A348" s="19"/>
      <c r="B348" s="19"/>
      <c r="C348" s="6"/>
      <c r="D348" s="6"/>
      <c r="E348" s="6"/>
      <c r="F348" s="6"/>
      <c r="G348" s="6"/>
      <c r="H348" s="6"/>
      <c r="L348" s="1"/>
      <c r="S348" s="186"/>
      <c r="T348" s="186"/>
      <c r="U348" s="186"/>
      <c r="V348" s="186"/>
    </row>
    <row r="349" spans="1:22" s="10" customFormat="1">
      <c r="A349" s="19"/>
      <c r="B349" s="19"/>
      <c r="C349" s="6"/>
      <c r="D349" s="6"/>
      <c r="E349" s="6"/>
      <c r="F349" s="6"/>
      <c r="G349" s="6"/>
      <c r="H349" s="6"/>
      <c r="L349" s="1"/>
      <c r="S349" s="186"/>
      <c r="T349" s="186"/>
      <c r="U349" s="186"/>
      <c r="V349" s="186"/>
    </row>
    <row r="350" spans="1:22" s="10" customFormat="1">
      <c r="A350" s="19"/>
      <c r="B350" s="19"/>
      <c r="C350" s="6"/>
      <c r="D350" s="6"/>
      <c r="E350" s="6"/>
      <c r="F350" s="6"/>
      <c r="G350" s="6"/>
      <c r="H350" s="6"/>
      <c r="L350" s="1"/>
      <c r="S350" s="186"/>
      <c r="T350" s="186"/>
      <c r="U350" s="186"/>
      <c r="V350" s="186"/>
    </row>
    <row r="351" spans="1:22" s="10" customFormat="1">
      <c r="A351" s="19"/>
      <c r="B351" s="19"/>
      <c r="C351" s="6"/>
      <c r="D351" s="6"/>
      <c r="E351" s="6"/>
      <c r="F351" s="6"/>
      <c r="G351" s="6"/>
      <c r="H351" s="6"/>
      <c r="L351" s="1"/>
      <c r="S351" s="186"/>
      <c r="T351" s="186"/>
      <c r="U351" s="186"/>
      <c r="V351" s="186"/>
    </row>
    <row r="352" spans="1:22" s="10" customFormat="1">
      <c r="A352" s="19"/>
      <c r="B352" s="19"/>
      <c r="C352" s="6"/>
      <c r="D352" s="6"/>
      <c r="E352" s="6"/>
      <c r="F352" s="6"/>
      <c r="G352" s="6"/>
      <c r="H352" s="6"/>
      <c r="L352" s="1"/>
      <c r="S352" s="186"/>
      <c r="T352" s="186"/>
      <c r="U352" s="186"/>
      <c r="V352" s="186"/>
    </row>
    <row r="353" spans="1:22" s="10" customFormat="1">
      <c r="A353" s="19"/>
      <c r="B353" s="19"/>
      <c r="C353" s="6"/>
      <c r="D353" s="6"/>
      <c r="E353" s="6"/>
      <c r="F353" s="6"/>
      <c r="G353" s="6"/>
      <c r="H353" s="6"/>
      <c r="L353" s="1"/>
      <c r="S353" s="186"/>
      <c r="T353" s="186"/>
      <c r="U353" s="186"/>
      <c r="V353" s="186"/>
    </row>
    <row r="354" spans="1:22" s="10" customFormat="1">
      <c r="A354" s="19"/>
      <c r="B354" s="19"/>
      <c r="C354" s="6"/>
      <c r="D354" s="6"/>
      <c r="E354" s="6"/>
      <c r="F354" s="6"/>
      <c r="G354" s="6"/>
      <c r="H354" s="6"/>
      <c r="L354" s="1"/>
      <c r="S354" s="186"/>
      <c r="T354" s="186"/>
      <c r="U354" s="186"/>
      <c r="V354" s="186"/>
    </row>
    <row r="355" spans="1:22" s="10" customFormat="1">
      <c r="A355" s="19"/>
      <c r="B355" s="19"/>
      <c r="C355" s="6"/>
      <c r="D355" s="6"/>
      <c r="E355" s="6"/>
      <c r="F355" s="6"/>
      <c r="G355" s="6"/>
      <c r="H355" s="6"/>
      <c r="L355" s="1"/>
      <c r="S355" s="186"/>
      <c r="T355" s="186"/>
      <c r="U355" s="186"/>
      <c r="V355" s="186"/>
    </row>
    <row r="356" spans="1:22" s="10" customFormat="1">
      <c r="A356" s="19"/>
      <c r="B356" s="19"/>
      <c r="C356" s="6"/>
      <c r="D356" s="6"/>
      <c r="E356" s="6"/>
      <c r="F356" s="6"/>
      <c r="G356" s="6"/>
      <c r="H356" s="6"/>
      <c r="L356" s="1"/>
      <c r="S356" s="186"/>
      <c r="T356" s="186"/>
      <c r="U356" s="186"/>
      <c r="V356" s="186"/>
    </row>
    <row r="357" spans="1:22" s="10" customFormat="1">
      <c r="A357" s="19"/>
      <c r="B357" s="19"/>
      <c r="C357" s="6"/>
      <c r="D357" s="6"/>
      <c r="E357" s="6"/>
      <c r="F357" s="6"/>
      <c r="G357" s="6"/>
      <c r="H357" s="6"/>
      <c r="L357" s="1"/>
      <c r="S357" s="186"/>
      <c r="T357" s="186"/>
      <c r="U357" s="186"/>
      <c r="V357" s="186"/>
    </row>
    <row r="358" spans="1:22" s="10" customFormat="1">
      <c r="A358" s="19"/>
      <c r="B358" s="19"/>
      <c r="C358" s="6"/>
      <c r="D358" s="6"/>
      <c r="E358" s="6"/>
      <c r="F358" s="6"/>
      <c r="G358" s="6"/>
      <c r="H358" s="6"/>
      <c r="L358" s="1"/>
      <c r="S358" s="186"/>
      <c r="T358" s="186"/>
      <c r="U358" s="186"/>
      <c r="V358" s="186"/>
    </row>
    <row r="359" spans="1:22" s="10" customFormat="1">
      <c r="A359" s="19"/>
      <c r="B359" s="19"/>
      <c r="C359" s="6"/>
      <c r="D359" s="6"/>
      <c r="E359" s="6"/>
      <c r="F359" s="6"/>
      <c r="G359" s="6"/>
      <c r="H359" s="6"/>
      <c r="L359" s="1"/>
      <c r="S359" s="186"/>
      <c r="T359" s="186"/>
      <c r="U359" s="186"/>
      <c r="V359" s="186"/>
    </row>
    <row r="360" spans="1:22" s="10" customFormat="1">
      <c r="A360" s="19"/>
      <c r="B360" s="19"/>
      <c r="C360" s="6"/>
      <c r="D360" s="6"/>
      <c r="E360" s="6"/>
      <c r="F360" s="6"/>
      <c r="G360" s="6"/>
      <c r="H360" s="6"/>
      <c r="L360" s="1"/>
      <c r="S360" s="186"/>
      <c r="T360" s="186"/>
      <c r="U360" s="186"/>
      <c r="V360" s="186"/>
    </row>
    <row r="361" spans="1:22" s="10" customFormat="1">
      <c r="A361" s="19"/>
      <c r="B361" s="19"/>
      <c r="C361" s="6"/>
      <c r="D361" s="6"/>
      <c r="E361" s="6"/>
      <c r="F361" s="6"/>
      <c r="G361" s="6"/>
      <c r="H361" s="6"/>
      <c r="L361" s="1"/>
      <c r="S361" s="186"/>
      <c r="T361" s="186"/>
      <c r="U361" s="186"/>
      <c r="V361" s="186"/>
    </row>
    <row r="362" spans="1:22" s="10" customFormat="1">
      <c r="A362" s="19"/>
      <c r="B362" s="19"/>
      <c r="C362" s="6"/>
      <c r="D362" s="6"/>
      <c r="E362" s="6"/>
      <c r="F362" s="6"/>
      <c r="G362" s="6"/>
      <c r="H362" s="6"/>
      <c r="L362" s="1"/>
      <c r="S362" s="186"/>
      <c r="T362" s="186"/>
      <c r="U362" s="186"/>
      <c r="V362" s="186"/>
    </row>
    <row r="363" spans="1:22" s="10" customFormat="1">
      <c r="A363" s="19"/>
      <c r="B363" s="19"/>
      <c r="C363" s="6"/>
      <c r="D363" s="6"/>
      <c r="E363" s="6"/>
      <c r="F363" s="6"/>
      <c r="G363" s="6"/>
      <c r="H363" s="6"/>
      <c r="L363" s="1"/>
      <c r="S363" s="186"/>
      <c r="T363" s="186"/>
      <c r="U363" s="186"/>
      <c r="V363" s="186"/>
    </row>
    <row r="364" spans="1:22" s="10" customFormat="1">
      <c r="A364" s="19"/>
      <c r="B364" s="19"/>
      <c r="C364" s="6"/>
      <c r="D364" s="6"/>
      <c r="E364" s="6"/>
      <c r="F364" s="6"/>
      <c r="G364" s="6"/>
      <c r="H364" s="6"/>
      <c r="L364" s="1"/>
      <c r="S364" s="186"/>
      <c r="T364" s="186"/>
      <c r="U364" s="186"/>
      <c r="V364" s="186"/>
    </row>
    <row r="365" spans="1:22" s="10" customFormat="1">
      <c r="A365" s="19"/>
      <c r="B365" s="19"/>
      <c r="C365" s="6"/>
      <c r="D365" s="6"/>
      <c r="E365" s="6"/>
      <c r="F365" s="6"/>
      <c r="G365" s="6"/>
      <c r="H365" s="6"/>
      <c r="L365" s="1"/>
      <c r="S365" s="186"/>
      <c r="T365" s="186"/>
      <c r="U365" s="186"/>
      <c r="V365" s="186"/>
    </row>
    <row r="366" spans="1:22" s="10" customFormat="1">
      <c r="A366" s="19"/>
      <c r="B366" s="19"/>
      <c r="C366" s="6"/>
      <c r="D366" s="6"/>
      <c r="E366" s="6"/>
      <c r="F366" s="6"/>
      <c r="G366" s="6"/>
      <c r="H366" s="6"/>
      <c r="L366" s="1"/>
      <c r="S366" s="186"/>
      <c r="T366" s="186"/>
      <c r="U366" s="186"/>
      <c r="V366" s="186"/>
    </row>
    <row r="367" spans="1:22" s="10" customFormat="1">
      <c r="A367" s="19"/>
      <c r="B367" s="19"/>
      <c r="C367" s="6"/>
      <c r="D367" s="6"/>
      <c r="E367" s="6"/>
      <c r="F367" s="6"/>
      <c r="G367" s="6"/>
      <c r="H367" s="6"/>
      <c r="L367" s="1"/>
      <c r="S367" s="186"/>
      <c r="T367" s="186"/>
      <c r="U367" s="186"/>
      <c r="V367" s="186"/>
    </row>
    <row r="368" spans="1:22" s="10" customFormat="1">
      <c r="A368" s="19"/>
      <c r="B368" s="19"/>
      <c r="C368" s="6"/>
      <c r="D368" s="6"/>
      <c r="E368" s="6"/>
      <c r="F368" s="6"/>
      <c r="G368" s="6"/>
      <c r="H368" s="6"/>
      <c r="L368" s="1"/>
      <c r="S368" s="186"/>
      <c r="T368" s="186"/>
      <c r="U368" s="186"/>
      <c r="V368" s="186"/>
    </row>
    <row r="369" spans="1:22" s="10" customFormat="1">
      <c r="A369" s="19"/>
      <c r="B369" s="19"/>
      <c r="C369" s="6"/>
      <c r="D369" s="6"/>
      <c r="E369" s="6"/>
      <c r="F369" s="6"/>
      <c r="G369" s="6"/>
      <c r="H369" s="6"/>
      <c r="L369" s="1"/>
      <c r="S369" s="186"/>
      <c r="T369" s="186"/>
      <c r="U369" s="186"/>
      <c r="V369" s="186"/>
    </row>
    <row r="370" spans="1:22" s="10" customFormat="1">
      <c r="A370" s="19"/>
      <c r="B370" s="19"/>
      <c r="C370" s="6"/>
      <c r="D370" s="6"/>
      <c r="E370" s="6"/>
      <c r="F370" s="6"/>
      <c r="G370" s="6"/>
      <c r="H370" s="6"/>
      <c r="L370" s="1"/>
      <c r="S370" s="186"/>
      <c r="T370" s="186"/>
      <c r="U370" s="186"/>
      <c r="V370" s="186"/>
    </row>
    <row r="371" spans="1:22" s="10" customFormat="1">
      <c r="A371" s="19"/>
      <c r="B371" s="19"/>
      <c r="C371" s="6"/>
      <c r="D371" s="6"/>
      <c r="E371" s="6"/>
      <c r="F371" s="6"/>
      <c r="G371" s="6"/>
      <c r="H371" s="6"/>
      <c r="L371" s="1"/>
      <c r="S371" s="186"/>
      <c r="T371" s="186"/>
      <c r="U371" s="186"/>
      <c r="V371" s="186"/>
    </row>
    <row r="372" spans="1:22" s="10" customFormat="1">
      <c r="A372" s="19"/>
      <c r="B372" s="19"/>
      <c r="C372" s="6"/>
      <c r="D372" s="6"/>
      <c r="E372" s="6"/>
      <c r="F372" s="6"/>
      <c r="G372" s="6"/>
      <c r="H372" s="6"/>
      <c r="L372" s="1"/>
      <c r="S372" s="186"/>
      <c r="T372" s="186"/>
      <c r="U372" s="186"/>
      <c r="V372" s="186"/>
    </row>
    <row r="373" spans="1:22" s="10" customFormat="1">
      <c r="A373" s="19"/>
      <c r="B373" s="19"/>
      <c r="C373" s="6"/>
      <c r="D373" s="6"/>
      <c r="E373" s="6"/>
      <c r="F373" s="6"/>
      <c r="G373" s="6"/>
      <c r="H373" s="6"/>
      <c r="L373" s="1"/>
      <c r="S373" s="186"/>
      <c r="T373" s="186"/>
      <c r="U373" s="186"/>
      <c r="V373" s="186"/>
    </row>
    <row r="374" spans="1:22" s="10" customFormat="1">
      <c r="A374" s="19"/>
      <c r="B374" s="19"/>
      <c r="C374" s="6"/>
      <c r="D374" s="6"/>
      <c r="E374" s="6"/>
      <c r="F374" s="6"/>
      <c r="G374" s="6"/>
      <c r="H374" s="6"/>
      <c r="L374" s="1"/>
      <c r="S374" s="186"/>
      <c r="T374" s="186"/>
      <c r="U374" s="186"/>
      <c r="V374" s="186"/>
    </row>
    <row r="375" spans="1:22" s="10" customFormat="1">
      <c r="A375" s="19"/>
      <c r="B375" s="19"/>
      <c r="C375" s="6"/>
      <c r="D375" s="6"/>
      <c r="E375" s="6"/>
      <c r="F375" s="6"/>
      <c r="G375" s="6"/>
      <c r="H375" s="6"/>
      <c r="L375" s="1"/>
      <c r="S375" s="186"/>
      <c r="T375" s="186"/>
      <c r="U375" s="186"/>
      <c r="V375" s="186"/>
    </row>
    <row r="376" spans="1:22" s="10" customFormat="1">
      <c r="A376" s="19"/>
      <c r="B376" s="19"/>
      <c r="C376" s="6"/>
      <c r="D376" s="6"/>
      <c r="E376" s="6"/>
      <c r="F376" s="6"/>
      <c r="G376" s="6"/>
      <c r="H376" s="6"/>
      <c r="L376" s="1"/>
      <c r="S376" s="186"/>
      <c r="T376" s="186"/>
      <c r="U376" s="186"/>
      <c r="V376" s="186"/>
    </row>
    <row r="377" spans="1:22" s="10" customFormat="1">
      <c r="A377" s="19"/>
      <c r="B377" s="19"/>
      <c r="C377" s="6"/>
      <c r="D377" s="6"/>
      <c r="E377" s="6"/>
      <c r="F377" s="6"/>
      <c r="G377" s="6"/>
      <c r="H377" s="6"/>
      <c r="L377" s="1"/>
      <c r="S377" s="186"/>
      <c r="T377" s="186"/>
      <c r="U377" s="186"/>
      <c r="V377" s="186"/>
    </row>
    <row r="378" spans="1:22" s="10" customFormat="1">
      <c r="A378" s="19"/>
      <c r="B378" s="19"/>
      <c r="C378" s="6"/>
      <c r="D378" s="6"/>
      <c r="E378" s="6"/>
      <c r="F378" s="6"/>
      <c r="G378" s="6"/>
      <c r="H378" s="6"/>
      <c r="L378" s="1"/>
      <c r="S378" s="186"/>
      <c r="T378" s="186"/>
      <c r="U378" s="186"/>
      <c r="V378" s="186"/>
    </row>
    <row r="379" spans="1:22" s="10" customFormat="1">
      <c r="A379" s="19"/>
      <c r="B379" s="19"/>
      <c r="C379" s="6"/>
      <c r="D379" s="6"/>
      <c r="E379" s="6"/>
      <c r="F379" s="6"/>
      <c r="G379" s="6"/>
      <c r="H379" s="6"/>
      <c r="L379" s="1"/>
      <c r="S379" s="186"/>
      <c r="T379" s="186"/>
      <c r="U379" s="186"/>
      <c r="V379" s="186"/>
    </row>
    <row r="380" spans="1:22" s="10" customFormat="1">
      <c r="A380" s="19"/>
      <c r="B380" s="19"/>
      <c r="C380" s="6"/>
      <c r="D380" s="6"/>
      <c r="E380" s="6"/>
      <c r="F380" s="6"/>
      <c r="G380" s="6"/>
      <c r="H380" s="6"/>
      <c r="L380" s="1"/>
      <c r="S380" s="186"/>
      <c r="T380" s="186"/>
      <c r="U380" s="186"/>
      <c r="V380" s="186"/>
    </row>
    <row r="381" spans="1:22" s="10" customFormat="1">
      <c r="A381" s="19"/>
      <c r="B381" s="19"/>
      <c r="C381" s="6"/>
      <c r="D381" s="6"/>
      <c r="E381" s="6"/>
      <c r="F381" s="6"/>
      <c r="G381" s="6"/>
      <c r="H381" s="6"/>
      <c r="L381" s="1"/>
      <c r="S381" s="186"/>
      <c r="T381" s="186"/>
      <c r="U381" s="186"/>
      <c r="V381" s="186"/>
    </row>
    <row r="382" spans="1:22" s="10" customFormat="1">
      <c r="A382" s="19"/>
      <c r="B382" s="19"/>
      <c r="C382" s="6"/>
      <c r="D382" s="6"/>
      <c r="E382" s="6"/>
      <c r="F382" s="6"/>
      <c r="G382" s="6"/>
      <c r="H382" s="6"/>
      <c r="L382" s="1"/>
      <c r="S382" s="186"/>
      <c r="T382" s="186"/>
      <c r="U382" s="186"/>
      <c r="V382" s="186"/>
    </row>
    <row r="383" spans="1:22" s="10" customFormat="1">
      <c r="A383" s="19"/>
      <c r="B383" s="19"/>
      <c r="C383" s="6"/>
      <c r="D383" s="6"/>
      <c r="E383" s="6"/>
      <c r="F383" s="6"/>
      <c r="G383" s="6"/>
      <c r="H383" s="6"/>
      <c r="L383" s="1"/>
      <c r="S383" s="186"/>
      <c r="T383" s="186"/>
      <c r="U383" s="186"/>
      <c r="V383" s="186"/>
    </row>
    <row r="384" spans="1:22" s="10" customFormat="1">
      <c r="A384" s="19"/>
      <c r="B384" s="19"/>
      <c r="C384" s="6"/>
      <c r="D384" s="6"/>
      <c r="E384" s="6"/>
      <c r="F384" s="6"/>
      <c r="G384" s="6"/>
      <c r="H384" s="6"/>
      <c r="L384" s="1"/>
      <c r="S384" s="186"/>
      <c r="T384" s="186"/>
      <c r="U384" s="186"/>
      <c r="V384" s="186"/>
    </row>
    <row r="385" spans="1:22" s="10" customFormat="1">
      <c r="A385" s="19"/>
      <c r="B385" s="19"/>
      <c r="C385" s="6"/>
      <c r="D385" s="6"/>
      <c r="E385" s="6"/>
      <c r="F385" s="6"/>
      <c r="G385" s="6"/>
      <c r="H385" s="6"/>
      <c r="L385" s="1"/>
      <c r="S385" s="186"/>
      <c r="T385" s="186"/>
      <c r="U385" s="186"/>
      <c r="V385" s="186"/>
    </row>
    <row r="386" spans="1:22" s="10" customFormat="1">
      <c r="A386" s="19"/>
      <c r="B386" s="19"/>
      <c r="C386" s="6"/>
      <c r="D386" s="6"/>
      <c r="E386" s="6"/>
      <c r="F386" s="6"/>
      <c r="G386" s="6"/>
      <c r="H386" s="6"/>
      <c r="L386" s="1"/>
      <c r="S386" s="186"/>
      <c r="T386" s="186"/>
      <c r="U386" s="186"/>
      <c r="V386" s="186"/>
    </row>
    <row r="387" spans="1:22" s="10" customFormat="1">
      <c r="A387" s="19"/>
      <c r="B387" s="19"/>
      <c r="C387" s="6"/>
      <c r="D387" s="6"/>
      <c r="E387" s="6"/>
      <c r="F387" s="6"/>
      <c r="G387" s="6"/>
      <c r="H387" s="6"/>
      <c r="L387" s="1"/>
      <c r="S387" s="186"/>
      <c r="T387" s="186"/>
      <c r="U387" s="186"/>
      <c r="V387" s="186"/>
    </row>
    <row r="388" spans="1:22" s="10" customFormat="1">
      <c r="A388" s="19"/>
      <c r="B388" s="19"/>
      <c r="C388" s="6"/>
      <c r="D388" s="6"/>
      <c r="E388" s="6"/>
      <c r="F388" s="6"/>
      <c r="G388" s="6"/>
      <c r="H388" s="6"/>
      <c r="L388" s="1"/>
      <c r="S388" s="186"/>
      <c r="T388" s="186"/>
      <c r="U388" s="186"/>
      <c r="V388" s="186"/>
    </row>
    <row r="389" spans="1:22" s="10" customFormat="1">
      <c r="A389" s="19"/>
      <c r="B389" s="19"/>
      <c r="C389" s="6"/>
      <c r="D389" s="6"/>
      <c r="E389" s="6"/>
      <c r="F389" s="6"/>
      <c r="G389" s="6"/>
      <c r="H389" s="6"/>
      <c r="L389" s="1"/>
      <c r="S389" s="186"/>
      <c r="T389" s="186"/>
      <c r="U389" s="186"/>
      <c r="V389" s="186"/>
    </row>
    <row r="390" spans="1:22" s="10" customFormat="1">
      <c r="A390" s="19"/>
      <c r="B390" s="19"/>
      <c r="C390" s="6"/>
      <c r="D390" s="6"/>
      <c r="E390" s="6"/>
      <c r="F390" s="6"/>
      <c r="G390" s="6"/>
      <c r="H390" s="6"/>
      <c r="L390" s="1"/>
      <c r="S390" s="186"/>
      <c r="T390" s="186"/>
      <c r="U390" s="186"/>
      <c r="V390" s="186"/>
    </row>
    <row r="391" spans="1:22" s="10" customFormat="1">
      <c r="A391" s="19"/>
      <c r="B391" s="19"/>
      <c r="C391" s="6"/>
      <c r="D391" s="6"/>
      <c r="E391" s="6"/>
      <c r="F391" s="6"/>
      <c r="G391" s="6"/>
      <c r="H391" s="6"/>
      <c r="L391" s="1"/>
      <c r="S391" s="186"/>
      <c r="T391" s="186"/>
      <c r="U391" s="186"/>
      <c r="V391" s="186"/>
    </row>
    <row r="392" spans="1:22" s="10" customFormat="1">
      <c r="A392" s="19"/>
      <c r="B392" s="19"/>
      <c r="C392" s="6"/>
      <c r="D392" s="6"/>
      <c r="E392" s="6"/>
      <c r="F392" s="6"/>
      <c r="G392" s="6"/>
      <c r="H392" s="6"/>
      <c r="L392" s="1"/>
      <c r="S392" s="186"/>
      <c r="T392" s="186"/>
      <c r="U392" s="186"/>
      <c r="V392" s="186"/>
    </row>
    <row r="393" spans="1:22" s="10" customFormat="1">
      <c r="A393" s="19"/>
      <c r="B393" s="19"/>
      <c r="C393" s="6"/>
      <c r="D393" s="6"/>
      <c r="E393" s="6"/>
      <c r="F393" s="6"/>
      <c r="G393" s="6"/>
      <c r="H393" s="6"/>
      <c r="L393" s="1"/>
      <c r="S393" s="186"/>
      <c r="T393" s="186"/>
      <c r="U393" s="186"/>
      <c r="V393" s="186"/>
    </row>
    <row r="394" spans="1:22" s="10" customFormat="1">
      <c r="A394" s="19"/>
      <c r="B394" s="19"/>
      <c r="C394" s="6"/>
      <c r="D394" s="6"/>
      <c r="E394" s="6"/>
      <c r="F394" s="6"/>
      <c r="G394" s="6"/>
      <c r="H394" s="6"/>
      <c r="L394" s="1"/>
      <c r="S394" s="186"/>
      <c r="T394" s="186"/>
      <c r="U394" s="186"/>
      <c r="V394" s="186"/>
    </row>
    <row r="395" spans="1:22" s="10" customFormat="1">
      <c r="A395" s="19"/>
      <c r="B395" s="19"/>
      <c r="C395" s="6"/>
      <c r="D395" s="6"/>
      <c r="E395" s="6"/>
      <c r="F395" s="6"/>
      <c r="G395" s="6"/>
      <c r="H395" s="6"/>
      <c r="L395" s="1"/>
      <c r="S395" s="186"/>
      <c r="T395" s="186"/>
      <c r="U395" s="186"/>
      <c r="V395" s="186"/>
    </row>
    <row r="396" spans="1:22" s="10" customFormat="1">
      <c r="A396" s="19"/>
      <c r="B396" s="19"/>
      <c r="C396" s="6"/>
      <c r="D396" s="6"/>
      <c r="E396" s="6"/>
      <c r="F396" s="6"/>
      <c r="G396" s="6"/>
      <c r="H396" s="6"/>
      <c r="L396" s="1"/>
      <c r="S396" s="186"/>
      <c r="T396" s="186"/>
      <c r="U396" s="186"/>
      <c r="V396" s="186"/>
    </row>
    <row r="397" spans="1:22" s="10" customFormat="1">
      <c r="A397" s="19"/>
      <c r="B397" s="19"/>
      <c r="C397" s="6"/>
      <c r="D397" s="6"/>
      <c r="E397" s="6"/>
      <c r="F397" s="6"/>
      <c r="G397" s="6"/>
      <c r="H397" s="6"/>
      <c r="L397" s="1"/>
      <c r="S397" s="186"/>
      <c r="T397" s="186"/>
      <c r="U397" s="186"/>
      <c r="V397" s="186"/>
    </row>
    <row r="398" spans="1:22" s="10" customFormat="1">
      <c r="A398" s="19"/>
      <c r="B398" s="19"/>
      <c r="C398" s="6"/>
      <c r="D398" s="6"/>
      <c r="E398" s="6"/>
      <c r="F398" s="6"/>
      <c r="G398" s="6"/>
      <c r="H398" s="6"/>
      <c r="L398" s="1"/>
      <c r="S398" s="186"/>
      <c r="T398" s="186"/>
      <c r="U398" s="186"/>
      <c r="V398" s="186"/>
    </row>
    <row r="399" spans="1:22" s="10" customFormat="1">
      <c r="A399" s="19"/>
      <c r="B399" s="19"/>
      <c r="C399" s="6"/>
      <c r="D399" s="6"/>
      <c r="E399" s="6"/>
      <c r="F399" s="6"/>
      <c r="G399" s="6"/>
      <c r="H399" s="6"/>
      <c r="L399" s="1"/>
      <c r="S399" s="186"/>
      <c r="T399" s="186"/>
      <c r="U399" s="186"/>
      <c r="V399" s="186"/>
    </row>
    <row r="400" spans="1:22" s="10" customFormat="1">
      <c r="A400" s="19"/>
      <c r="B400" s="19"/>
      <c r="C400" s="6"/>
      <c r="D400" s="6"/>
      <c r="E400" s="6"/>
      <c r="F400" s="6"/>
      <c r="G400" s="6"/>
      <c r="H400" s="6"/>
      <c r="L400" s="1"/>
      <c r="S400" s="186"/>
      <c r="T400" s="186"/>
      <c r="U400" s="186"/>
      <c r="V400" s="186"/>
    </row>
    <row r="401" spans="1:22" s="10" customFormat="1">
      <c r="A401" s="19"/>
      <c r="B401" s="19"/>
      <c r="C401" s="6"/>
      <c r="D401" s="6"/>
      <c r="E401" s="6"/>
      <c r="F401" s="6"/>
      <c r="G401" s="6"/>
      <c r="H401" s="6"/>
      <c r="L401" s="1"/>
      <c r="S401" s="186"/>
      <c r="T401" s="186"/>
      <c r="U401" s="186"/>
      <c r="V401" s="186"/>
    </row>
    <row r="402" spans="1:22" s="10" customFormat="1">
      <c r="A402" s="19"/>
      <c r="B402" s="19"/>
      <c r="C402" s="6"/>
      <c r="D402" s="6"/>
      <c r="E402" s="6"/>
      <c r="F402" s="6"/>
      <c r="G402" s="6"/>
      <c r="H402" s="6"/>
      <c r="L402" s="1"/>
      <c r="S402" s="186"/>
      <c r="T402" s="186"/>
      <c r="U402" s="186"/>
      <c r="V402" s="186"/>
    </row>
    <row r="403" spans="1:22" s="10" customFormat="1">
      <c r="A403" s="19"/>
      <c r="B403" s="19"/>
      <c r="C403" s="6"/>
      <c r="D403" s="6"/>
      <c r="E403" s="6"/>
      <c r="F403" s="6"/>
      <c r="G403" s="6"/>
      <c r="H403" s="6"/>
      <c r="L403" s="1"/>
      <c r="S403" s="186"/>
      <c r="T403" s="186"/>
      <c r="U403" s="186"/>
      <c r="V403" s="186"/>
    </row>
    <row r="404" spans="1:22" s="10" customFormat="1">
      <c r="A404" s="19"/>
      <c r="B404" s="19"/>
      <c r="C404" s="6"/>
      <c r="D404" s="6"/>
      <c r="E404" s="6"/>
      <c r="F404" s="6"/>
      <c r="G404" s="6"/>
      <c r="H404" s="6"/>
      <c r="L404" s="1"/>
      <c r="S404" s="186"/>
      <c r="T404" s="186"/>
      <c r="U404" s="186"/>
      <c r="V404" s="186"/>
    </row>
    <row r="405" spans="1:22" s="10" customFormat="1">
      <c r="A405" s="19"/>
      <c r="B405" s="19"/>
      <c r="C405" s="6"/>
      <c r="D405" s="6"/>
      <c r="E405" s="6"/>
      <c r="F405" s="6"/>
      <c r="G405" s="6"/>
      <c r="H405" s="6"/>
      <c r="L405" s="1"/>
      <c r="S405" s="186"/>
      <c r="T405" s="186"/>
      <c r="U405" s="186"/>
      <c r="V405" s="186"/>
    </row>
    <row r="406" spans="1:22" s="10" customFormat="1">
      <c r="A406" s="19"/>
      <c r="B406" s="19"/>
      <c r="C406" s="6"/>
      <c r="D406" s="6"/>
      <c r="E406" s="6"/>
      <c r="F406" s="6"/>
      <c r="G406" s="6"/>
      <c r="H406" s="6"/>
      <c r="L406" s="1"/>
      <c r="S406" s="186"/>
      <c r="T406" s="186"/>
      <c r="U406" s="186"/>
      <c r="V406" s="186"/>
    </row>
    <row r="407" spans="1:22" s="10" customFormat="1">
      <c r="A407" s="19"/>
      <c r="B407" s="19"/>
      <c r="C407" s="6"/>
      <c r="D407" s="6"/>
      <c r="E407" s="6"/>
      <c r="F407" s="6"/>
      <c r="G407" s="6"/>
      <c r="H407" s="6"/>
      <c r="L407" s="1"/>
      <c r="S407" s="186"/>
      <c r="T407" s="186"/>
      <c r="U407" s="186"/>
      <c r="V407" s="186"/>
    </row>
    <row r="408" spans="1:22" s="10" customFormat="1">
      <c r="A408" s="19"/>
      <c r="B408" s="19"/>
      <c r="C408" s="6"/>
      <c r="D408" s="6"/>
      <c r="E408" s="6"/>
      <c r="F408" s="6"/>
      <c r="G408" s="6"/>
      <c r="H408" s="6"/>
      <c r="L408" s="1"/>
      <c r="S408" s="186"/>
      <c r="T408" s="186"/>
      <c r="U408" s="186"/>
      <c r="V408" s="186"/>
    </row>
    <row r="409" spans="1:22" s="10" customFormat="1">
      <c r="A409" s="19"/>
      <c r="B409" s="19"/>
      <c r="C409" s="6"/>
      <c r="D409" s="6"/>
      <c r="E409" s="6"/>
      <c r="F409" s="6"/>
      <c r="G409" s="6"/>
      <c r="H409" s="6"/>
      <c r="L409" s="1"/>
      <c r="S409" s="186"/>
      <c r="T409" s="186"/>
      <c r="U409" s="186"/>
      <c r="V409" s="186"/>
    </row>
    <row r="410" spans="1:22" s="10" customFormat="1">
      <c r="A410" s="19"/>
      <c r="B410" s="19"/>
      <c r="C410" s="6"/>
      <c r="D410" s="6"/>
      <c r="E410" s="6"/>
      <c r="F410" s="6"/>
      <c r="G410" s="6"/>
      <c r="H410" s="6"/>
      <c r="L410" s="1"/>
      <c r="S410" s="186"/>
      <c r="T410" s="186"/>
      <c r="U410" s="186"/>
      <c r="V410" s="186"/>
    </row>
    <row r="411" spans="1:22" s="10" customFormat="1">
      <c r="A411" s="19"/>
      <c r="B411" s="19"/>
      <c r="C411" s="6"/>
      <c r="D411" s="6"/>
      <c r="E411" s="6"/>
      <c r="F411" s="6"/>
      <c r="G411" s="6"/>
      <c r="H411" s="6"/>
      <c r="L411" s="1"/>
      <c r="S411" s="186"/>
      <c r="T411" s="186"/>
      <c r="U411" s="186"/>
      <c r="V411" s="186"/>
    </row>
    <row r="412" spans="1:22" s="10" customFormat="1">
      <c r="A412" s="19"/>
      <c r="B412" s="19"/>
      <c r="C412" s="6"/>
      <c r="D412" s="6"/>
      <c r="E412" s="6"/>
      <c r="F412" s="6"/>
      <c r="G412" s="6"/>
      <c r="H412" s="6"/>
      <c r="L412" s="1"/>
      <c r="S412" s="186"/>
      <c r="T412" s="186"/>
      <c r="U412" s="186"/>
      <c r="V412" s="186"/>
    </row>
    <row r="413" spans="1:22" s="10" customFormat="1">
      <c r="A413" s="19"/>
      <c r="B413" s="19"/>
      <c r="C413" s="6"/>
      <c r="D413" s="6"/>
      <c r="E413" s="6"/>
      <c r="F413" s="6"/>
      <c r="G413" s="6"/>
      <c r="H413" s="6"/>
      <c r="L413" s="1"/>
      <c r="S413" s="186"/>
      <c r="T413" s="186"/>
      <c r="U413" s="186"/>
      <c r="V413" s="186"/>
    </row>
    <row r="414" spans="1:22" s="10" customFormat="1">
      <c r="A414" s="19"/>
      <c r="B414" s="19"/>
      <c r="C414" s="6"/>
      <c r="D414" s="6"/>
      <c r="E414" s="6"/>
      <c r="F414" s="6"/>
      <c r="G414" s="6"/>
      <c r="H414" s="6"/>
      <c r="L414" s="1"/>
      <c r="S414" s="186"/>
      <c r="T414" s="186"/>
      <c r="U414" s="186"/>
      <c r="V414" s="186"/>
    </row>
    <row r="415" spans="1:22" s="10" customFormat="1">
      <c r="A415" s="19"/>
      <c r="B415" s="19"/>
      <c r="C415" s="6"/>
      <c r="D415" s="6"/>
      <c r="E415" s="6"/>
      <c r="F415" s="6"/>
      <c r="G415" s="6"/>
      <c r="H415" s="6"/>
      <c r="L415" s="1"/>
      <c r="S415" s="186"/>
      <c r="T415" s="186"/>
      <c r="U415" s="186"/>
      <c r="V415" s="186"/>
    </row>
    <row r="416" spans="1:22" s="10" customFormat="1">
      <c r="A416" s="19"/>
      <c r="B416" s="19"/>
      <c r="C416" s="6"/>
      <c r="D416" s="6"/>
      <c r="E416" s="6"/>
      <c r="F416" s="6"/>
      <c r="G416" s="6"/>
      <c r="H416" s="6"/>
      <c r="L416" s="1"/>
      <c r="S416" s="186"/>
      <c r="T416" s="186"/>
      <c r="U416" s="186"/>
      <c r="V416" s="186"/>
    </row>
    <row r="417" spans="1:22" s="10" customFormat="1">
      <c r="A417" s="19"/>
      <c r="B417" s="19"/>
      <c r="C417" s="6"/>
      <c r="D417" s="6"/>
      <c r="E417" s="6"/>
      <c r="F417" s="6"/>
      <c r="G417" s="6"/>
      <c r="H417" s="6"/>
      <c r="L417" s="1"/>
      <c r="S417" s="186"/>
      <c r="T417" s="186"/>
      <c r="U417" s="186"/>
      <c r="V417" s="186"/>
    </row>
    <row r="418" spans="1:22" s="10" customFormat="1">
      <c r="A418" s="19"/>
      <c r="B418" s="19"/>
      <c r="C418" s="6"/>
      <c r="D418" s="6"/>
      <c r="E418" s="6"/>
      <c r="F418" s="6"/>
      <c r="G418" s="6"/>
      <c r="H418" s="6"/>
      <c r="L418" s="1"/>
      <c r="S418" s="186"/>
      <c r="T418" s="186"/>
      <c r="U418" s="186"/>
      <c r="V418" s="186"/>
    </row>
    <row r="419" spans="1:22" s="10" customFormat="1">
      <c r="A419" s="19"/>
      <c r="B419" s="19"/>
      <c r="C419" s="6"/>
      <c r="D419" s="6"/>
      <c r="E419" s="6"/>
      <c r="F419" s="6"/>
      <c r="G419" s="6"/>
      <c r="H419" s="6"/>
      <c r="L419" s="1"/>
      <c r="S419" s="186"/>
      <c r="T419" s="186"/>
      <c r="U419" s="186"/>
      <c r="V419" s="186"/>
    </row>
    <row r="420" spans="1:22" s="10" customFormat="1">
      <c r="A420" s="19"/>
      <c r="B420" s="19"/>
      <c r="C420" s="6"/>
      <c r="D420" s="6"/>
      <c r="E420" s="6"/>
      <c r="F420" s="6"/>
      <c r="G420" s="6"/>
      <c r="H420" s="6"/>
      <c r="L420" s="1"/>
      <c r="S420" s="186"/>
      <c r="T420" s="186"/>
      <c r="U420" s="186"/>
      <c r="V420" s="186"/>
    </row>
    <row r="421" spans="1:22" s="10" customFormat="1">
      <c r="A421" s="19"/>
      <c r="B421" s="19"/>
      <c r="C421" s="6"/>
      <c r="D421" s="6"/>
      <c r="E421" s="6"/>
      <c r="F421" s="6"/>
      <c r="G421" s="6"/>
      <c r="H421" s="6"/>
      <c r="L421" s="1"/>
      <c r="S421" s="186"/>
      <c r="T421" s="186"/>
      <c r="U421" s="186"/>
      <c r="V421" s="186"/>
    </row>
    <row r="422" spans="1:22" s="10" customFormat="1">
      <c r="A422" s="19"/>
      <c r="B422" s="19"/>
      <c r="C422" s="6"/>
      <c r="D422" s="6"/>
      <c r="E422" s="6"/>
      <c r="F422" s="6"/>
      <c r="G422" s="6"/>
      <c r="H422" s="6"/>
      <c r="L422" s="1"/>
      <c r="S422" s="186"/>
      <c r="T422" s="186"/>
      <c r="U422" s="186"/>
      <c r="V422" s="186"/>
    </row>
    <row r="423" spans="1:22" s="10" customFormat="1">
      <c r="A423" s="19"/>
      <c r="B423" s="19"/>
      <c r="C423" s="6"/>
      <c r="D423" s="6"/>
      <c r="E423" s="6"/>
      <c r="F423" s="6"/>
      <c r="G423" s="6"/>
      <c r="H423" s="6"/>
      <c r="L423" s="1"/>
      <c r="S423" s="186"/>
      <c r="T423" s="186"/>
      <c r="U423" s="186"/>
      <c r="V423" s="186"/>
    </row>
    <row r="424" spans="1:22" s="10" customFormat="1">
      <c r="A424" s="19"/>
      <c r="B424" s="19"/>
      <c r="C424" s="6"/>
      <c r="D424" s="6"/>
      <c r="E424" s="6"/>
      <c r="F424" s="6"/>
      <c r="G424" s="6"/>
      <c r="H424" s="6"/>
      <c r="L424" s="1"/>
      <c r="S424" s="186"/>
      <c r="T424" s="186"/>
      <c r="U424" s="186"/>
      <c r="V424" s="186"/>
    </row>
    <row r="425" spans="1:22" s="10" customFormat="1">
      <c r="A425" s="19"/>
      <c r="B425" s="19"/>
      <c r="C425" s="6"/>
      <c r="D425" s="6"/>
      <c r="E425" s="6"/>
      <c r="F425" s="6"/>
      <c r="G425" s="6"/>
      <c r="H425" s="6"/>
      <c r="L425" s="1"/>
      <c r="S425" s="186"/>
      <c r="T425" s="186"/>
      <c r="U425" s="186"/>
      <c r="V425" s="186"/>
    </row>
    <row r="426" spans="1:22" s="10" customFormat="1">
      <c r="A426" s="19"/>
      <c r="B426" s="19"/>
      <c r="C426" s="6"/>
      <c r="D426" s="6"/>
      <c r="E426" s="6"/>
      <c r="F426" s="6"/>
      <c r="G426" s="6"/>
      <c r="H426" s="6"/>
      <c r="L426" s="1"/>
      <c r="S426" s="186"/>
      <c r="T426" s="186"/>
      <c r="U426" s="186"/>
      <c r="V426" s="186"/>
    </row>
    <row r="427" spans="1:22" s="10" customFormat="1">
      <c r="A427" s="19"/>
      <c r="B427" s="19"/>
      <c r="C427" s="6"/>
      <c r="D427" s="6"/>
      <c r="E427" s="6"/>
      <c r="F427" s="6"/>
      <c r="G427" s="6"/>
      <c r="H427" s="6"/>
      <c r="L427" s="1"/>
      <c r="S427" s="186"/>
      <c r="T427" s="186"/>
      <c r="U427" s="186"/>
      <c r="V427" s="186"/>
    </row>
    <row r="428" spans="1:22" s="10" customFormat="1">
      <c r="A428" s="19"/>
      <c r="B428" s="19"/>
      <c r="C428" s="6"/>
      <c r="D428" s="6"/>
      <c r="E428" s="6"/>
      <c r="F428" s="6"/>
      <c r="G428" s="6"/>
      <c r="H428" s="6"/>
      <c r="L428" s="1"/>
      <c r="S428" s="186"/>
      <c r="T428" s="186"/>
      <c r="U428" s="186"/>
      <c r="V428" s="186"/>
    </row>
    <row r="429" spans="1:22" s="10" customFormat="1">
      <c r="A429" s="19"/>
      <c r="B429" s="19"/>
      <c r="C429" s="6"/>
      <c r="D429" s="6"/>
      <c r="E429" s="6"/>
      <c r="F429" s="6"/>
      <c r="G429" s="6"/>
      <c r="H429" s="6"/>
      <c r="L429" s="1"/>
      <c r="S429" s="186"/>
      <c r="T429" s="186"/>
      <c r="U429" s="186"/>
      <c r="V429" s="186"/>
    </row>
    <row r="430" spans="1:22" s="10" customFormat="1">
      <c r="A430" s="19"/>
      <c r="B430" s="19"/>
      <c r="C430" s="6"/>
      <c r="D430" s="6"/>
      <c r="E430" s="6"/>
      <c r="F430" s="6"/>
      <c r="G430" s="6"/>
      <c r="H430" s="6"/>
      <c r="L430" s="1"/>
      <c r="S430" s="186"/>
      <c r="T430" s="186"/>
      <c r="U430" s="186"/>
      <c r="V430" s="186"/>
    </row>
    <row r="431" spans="1:22" s="10" customFormat="1">
      <c r="A431" s="19"/>
      <c r="B431" s="19"/>
      <c r="C431" s="6"/>
      <c r="D431" s="6"/>
      <c r="E431" s="6"/>
      <c r="F431" s="6"/>
      <c r="G431" s="6"/>
      <c r="H431" s="6"/>
      <c r="L431" s="1"/>
      <c r="S431" s="186"/>
      <c r="T431" s="186"/>
      <c r="U431" s="186"/>
      <c r="V431" s="186"/>
    </row>
    <row r="432" spans="1:22" s="10" customFormat="1">
      <c r="A432" s="19"/>
      <c r="B432" s="19"/>
      <c r="C432" s="6"/>
      <c r="D432" s="6"/>
      <c r="E432" s="6"/>
      <c r="F432" s="6"/>
      <c r="G432" s="6"/>
      <c r="H432" s="6"/>
      <c r="L432" s="1"/>
      <c r="S432" s="186"/>
      <c r="T432" s="186"/>
      <c r="U432" s="186"/>
      <c r="V432" s="186"/>
    </row>
    <row r="433" spans="1:22" s="10" customFormat="1">
      <c r="A433" s="19"/>
      <c r="B433" s="19"/>
      <c r="C433" s="6"/>
      <c r="D433" s="6"/>
      <c r="E433" s="6"/>
      <c r="F433" s="6"/>
      <c r="G433" s="6"/>
      <c r="H433" s="6"/>
      <c r="L433" s="1"/>
      <c r="S433" s="186"/>
      <c r="T433" s="186"/>
      <c r="U433" s="186"/>
      <c r="V433" s="186"/>
    </row>
    <row r="434" spans="1:22" s="10" customFormat="1">
      <c r="A434" s="19"/>
      <c r="B434" s="19"/>
      <c r="C434" s="6"/>
      <c r="D434" s="6"/>
      <c r="E434" s="6"/>
      <c r="F434" s="6"/>
      <c r="G434" s="6"/>
      <c r="H434" s="6"/>
      <c r="L434" s="1"/>
      <c r="S434" s="186"/>
      <c r="T434" s="186"/>
      <c r="U434" s="186"/>
      <c r="V434" s="186"/>
    </row>
    <row r="435" spans="1:22" s="10" customFormat="1">
      <c r="A435" s="19"/>
      <c r="B435" s="19"/>
      <c r="C435" s="6"/>
      <c r="D435" s="6"/>
      <c r="E435" s="6"/>
      <c r="F435" s="6"/>
      <c r="G435" s="6"/>
      <c r="H435" s="6"/>
      <c r="L435" s="1"/>
      <c r="S435" s="186"/>
      <c r="T435" s="186"/>
      <c r="U435" s="186"/>
      <c r="V435" s="186"/>
    </row>
    <row r="436" spans="1:22" s="10" customFormat="1">
      <c r="A436" s="19"/>
      <c r="B436" s="19"/>
      <c r="C436" s="6"/>
      <c r="D436" s="6"/>
      <c r="E436" s="6"/>
      <c r="F436" s="6"/>
      <c r="G436" s="6"/>
      <c r="H436" s="6"/>
      <c r="L436" s="1"/>
      <c r="S436" s="186"/>
      <c r="T436" s="186"/>
      <c r="U436" s="186"/>
      <c r="V436" s="186"/>
    </row>
    <row r="437" spans="1:22" s="10" customFormat="1">
      <c r="A437" s="19"/>
      <c r="B437" s="19"/>
      <c r="C437" s="6"/>
      <c r="D437" s="6"/>
      <c r="E437" s="6"/>
      <c r="F437" s="6"/>
      <c r="G437" s="6"/>
      <c r="H437" s="6"/>
      <c r="L437" s="1"/>
      <c r="S437" s="186"/>
      <c r="T437" s="186"/>
      <c r="U437" s="186"/>
      <c r="V437" s="186"/>
    </row>
    <row r="438" spans="1:22" s="10" customFormat="1">
      <c r="A438" s="19"/>
      <c r="B438" s="19"/>
      <c r="C438" s="6"/>
      <c r="D438" s="6"/>
      <c r="E438" s="6"/>
      <c r="F438" s="6"/>
      <c r="G438" s="6"/>
      <c r="H438" s="6"/>
      <c r="L438" s="1"/>
      <c r="S438" s="186"/>
      <c r="T438" s="186"/>
      <c r="U438" s="186"/>
      <c r="V438" s="186"/>
    </row>
    <row r="439" spans="1:22" s="10" customFormat="1">
      <c r="A439" s="19"/>
      <c r="B439" s="19"/>
      <c r="C439" s="6"/>
      <c r="D439" s="6"/>
      <c r="E439" s="6"/>
      <c r="F439" s="6"/>
      <c r="G439" s="6"/>
      <c r="H439" s="6"/>
      <c r="L439" s="1"/>
      <c r="S439" s="186"/>
      <c r="T439" s="186"/>
      <c r="U439" s="186"/>
      <c r="V439" s="186"/>
    </row>
    <row r="440" spans="1:22" s="10" customFormat="1">
      <c r="A440" s="19"/>
      <c r="B440" s="19"/>
      <c r="C440" s="6"/>
      <c r="D440" s="6"/>
      <c r="E440" s="6"/>
      <c r="F440" s="6"/>
      <c r="G440" s="6"/>
      <c r="H440" s="6"/>
      <c r="L440" s="1"/>
      <c r="S440" s="186"/>
      <c r="T440" s="186"/>
      <c r="U440" s="186"/>
      <c r="V440" s="186"/>
    </row>
    <row r="441" spans="1:22" s="10" customFormat="1">
      <c r="A441" s="19"/>
      <c r="B441" s="19"/>
      <c r="C441" s="6"/>
      <c r="D441" s="6"/>
      <c r="E441" s="6"/>
      <c r="F441" s="6"/>
      <c r="G441" s="6"/>
      <c r="H441" s="6"/>
      <c r="L441" s="1"/>
      <c r="S441" s="186"/>
      <c r="T441" s="186"/>
      <c r="U441" s="186"/>
      <c r="V441" s="186"/>
    </row>
    <row r="442" spans="1:22" s="10" customFormat="1">
      <c r="A442" s="19"/>
      <c r="B442" s="19"/>
      <c r="C442" s="6"/>
      <c r="D442" s="6"/>
      <c r="E442" s="6"/>
      <c r="F442" s="6"/>
      <c r="G442" s="6"/>
      <c r="H442" s="6"/>
      <c r="L442" s="1"/>
      <c r="S442" s="186"/>
      <c r="T442" s="186"/>
      <c r="U442" s="186"/>
      <c r="V442" s="186"/>
    </row>
    <row r="443" spans="1:22" s="10" customFormat="1">
      <c r="A443" s="19"/>
      <c r="B443" s="19"/>
      <c r="C443" s="6"/>
      <c r="D443" s="6"/>
      <c r="E443" s="6"/>
      <c r="F443" s="6"/>
      <c r="G443" s="6"/>
      <c r="H443" s="6"/>
      <c r="L443" s="1"/>
      <c r="S443" s="186"/>
      <c r="T443" s="186"/>
      <c r="U443" s="186"/>
      <c r="V443" s="186"/>
    </row>
    <row r="444" spans="1:22" s="10" customFormat="1">
      <c r="A444" s="19"/>
      <c r="B444" s="19"/>
      <c r="C444" s="6"/>
      <c r="D444" s="6"/>
      <c r="E444" s="6"/>
      <c r="F444" s="6"/>
      <c r="G444" s="6"/>
      <c r="H444" s="6"/>
      <c r="L444" s="1"/>
      <c r="S444" s="186"/>
      <c r="T444" s="186"/>
      <c r="U444" s="186"/>
      <c r="V444" s="186"/>
    </row>
    <row r="445" spans="1:22" s="10" customFormat="1">
      <c r="A445" s="19"/>
      <c r="B445" s="19"/>
      <c r="C445" s="6"/>
      <c r="D445" s="6"/>
      <c r="E445" s="6"/>
      <c r="F445" s="6"/>
      <c r="G445" s="6"/>
      <c r="H445" s="6"/>
      <c r="L445" s="1"/>
      <c r="S445" s="186"/>
      <c r="T445" s="186"/>
      <c r="U445" s="186"/>
      <c r="V445" s="186"/>
    </row>
    <row r="446" spans="1:22" s="10" customFormat="1">
      <c r="A446" s="19"/>
      <c r="B446" s="19"/>
      <c r="C446" s="6"/>
      <c r="D446" s="6"/>
      <c r="E446" s="6"/>
      <c r="F446" s="6"/>
      <c r="G446" s="6"/>
      <c r="H446" s="6"/>
      <c r="L446" s="1"/>
      <c r="S446" s="186"/>
      <c r="T446" s="186"/>
      <c r="U446" s="186"/>
      <c r="V446" s="186"/>
    </row>
    <row r="447" spans="1:22" s="10" customFormat="1">
      <c r="A447" s="19"/>
      <c r="B447" s="19"/>
      <c r="C447" s="6"/>
      <c r="D447" s="6"/>
      <c r="E447" s="6"/>
      <c r="F447" s="6"/>
      <c r="G447" s="6"/>
      <c r="H447" s="6"/>
      <c r="L447" s="1"/>
      <c r="S447" s="186"/>
      <c r="T447" s="186"/>
      <c r="U447" s="186"/>
      <c r="V447" s="186"/>
    </row>
    <row r="448" spans="1:22" s="10" customFormat="1">
      <c r="A448" s="19"/>
      <c r="B448" s="19"/>
      <c r="C448" s="6"/>
      <c r="D448" s="6"/>
      <c r="E448" s="6"/>
      <c r="F448" s="6"/>
      <c r="G448" s="6"/>
      <c r="H448" s="6"/>
      <c r="L448" s="1"/>
      <c r="S448" s="186"/>
      <c r="T448" s="186"/>
      <c r="U448" s="186"/>
      <c r="V448" s="186"/>
    </row>
    <row r="449" spans="1:22" s="10" customFormat="1">
      <c r="A449" s="19"/>
      <c r="B449" s="19"/>
      <c r="C449" s="6"/>
      <c r="D449" s="6"/>
      <c r="E449" s="6"/>
      <c r="F449" s="6"/>
      <c r="G449" s="6"/>
      <c r="H449" s="6"/>
      <c r="L449" s="1"/>
      <c r="S449" s="186"/>
      <c r="T449" s="186"/>
      <c r="U449" s="186"/>
      <c r="V449" s="186"/>
    </row>
    <row r="450" spans="1:22" s="10" customFormat="1">
      <c r="A450" s="19"/>
      <c r="B450" s="19"/>
      <c r="C450" s="6"/>
      <c r="D450" s="6"/>
      <c r="E450" s="6"/>
      <c r="F450" s="6"/>
      <c r="G450" s="6"/>
      <c r="H450" s="6"/>
      <c r="L450" s="1"/>
      <c r="S450" s="186"/>
      <c r="T450" s="186"/>
      <c r="U450" s="186"/>
      <c r="V450" s="186"/>
    </row>
    <row r="451" spans="1:22" s="10" customFormat="1">
      <c r="A451" s="19"/>
      <c r="B451" s="19"/>
      <c r="C451" s="6"/>
      <c r="D451" s="6"/>
      <c r="E451" s="6"/>
      <c r="F451" s="6"/>
      <c r="G451" s="6"/>
      <c r="H451" s="6"/>
      <c r="L451" s="1"/>
      <c r="S451" s="186"/>
      <c r="T451" s="186"/>
      <c r="U451" s="186"/>
      <c r="V451" s="186"/>
    </row>
    <row r="452" spans="1:22" s="10" customFormat="1">
      <c r="A452" s="19"/>
      <c r="B452" s="19"/>
      <c r="C452" s="6"/>
      <c r="D452" s="6"/>
      <c r="E452" s="6"/>
      <c r="F452" s="6"/>
      <c r="G452" s="6"/>
      <c r="H452" s="6"/>
      <c r="L452" s="1"/>
      <c r="S452" s="186"/>
      <c r="T452" s="186"/>
      <c r="U452" s="186"/>
      <c r="V452" s="186"/>
    </row>
    <row r="453" spans="1:22" s="10" customFormat="1">
      <c r="A453" s="19"/>
      <c r="B453" s="19"/>
      <c r="C453" s="6"/>
      <c r="D453" s="6"/>
      <c r="E453" s="6"/>
      <c r="F453" s="6"/>
      <c r="G453" s="6"/>
      <c r="H453" s="6"/>
      <c r="L453" s="1"/>
      <c r="S453" s="186"/>
      <c r="T453" s="186"/>
      <c r="U453" s="186"/>
      <c r="V453" s="186"/>
    </row>
    <row r="454" spans="1:22" s="10" customFormat="1">
      <c r="A454" s="19"/>
      <c r="B454" s="19"/>
      <c r="C454" s="6"/>
      <c r="D454" s="6"/>
      <c r="E454" s="6"/>
      <c r="F454" s="6"/>
      <c r="G454" s="6"/>
      <c r="H454" s="6"/>
      <c r="L454" s="1"/>
      <c r="S454" s="186"/>
      <c r="T454" s="186"/>
      <c r="U454" s="186"/>
      <c r="V454" s="186"/>
    </row>
    <row r="455" spans="1:22" s="10" customFormat="1">
      <c r="A455" s="19"/>
      <c r="B455" s="19"/>
      <c r="C455" s="6"/>
      <c r="D455" s="6"/>
      <c r="E455" s="6"/>
      <c r="F455" s="6"/>
      <c r="G455" s="6"/>
      <c r="H455" s="6"/>
      <c r="L455" s="1"/>
      <c r="S455" s="186"/>
      <c r="T455" s="186"/>
      <c r="U455" s="186"/>
      <c r="V455" s="186"/>
    </row>
    <row r="456" spans="1:22" s="10" customFormat="1">
      <c r="A456" s="19"/>
      <c r="B456" s="19"/>
      <c r="C456" s="6"/>
      <c r="D456" s="6"/>
      <c r="E456" s="6"/>
      <c r="F456" s="6"/>
      <c r="G456" s="6"/>
      <c r="H456" s="6"/>
      <c r="L456" s="1"/>
      <c r="S456" s="186"/>
      <c r="T456" s="186"/>
      <c r="U456" s="186"/>
      <c r="V456" s="186"/>
    </row>
    <row r="457" spans="1:22" s="10" customFormat="1">
      <c r="A457" s="19"/>
      <c r="B457" s="19"/>
      <c r="C457" s="6"/>
      <c r="D457" s="6"/>
      <c r="E457" s="6"/>
      <c r="F457" s="6"/>
      <c r="G457" s="6"/>
      <c r="H457" s="6"/>
      <c r="L457" s="1"/>
      <c r="S457" s="186"/>
      <c r="T457" s="186"/>
      <c r="U457" s="186"/>
      <c r="V457" s="186"/>
    </row>
    <row r="458" spans="1:22" s="10" customFormat="1">
      <c r="A458" s="19"/>
      <c r="B458" s="19"/>
      <c r="C458" s="6"/>
      <c r="D458" s="6"/>
      <c r="E458" s="6"/>
      <c r="F458" s="6"/>
      <c r="G458" s="6"/>
      <c r="H458" s="6"/>
      <c r="L458" s="1"/>
      <c r="S458" s="186"/>
      <c r="T458" s="186"/>
      <c r="U458" s="186"/>
      <c r="V458" s="186"/>
    </row>
    <row r="459" spans="1:22" s="10" customFormat="1">
      <c r="A459" s="19"/>
      <c r="B459" s="19"/>
      <c r="C459" s="6"/>
      <c r="D459" s="6"/>
      <c r="E459" s="6"/>
      <c r="F459" s="6"/>
      <c r="G459" s="6"/>
      <c r="H459" s="6"/>
      <c r="L459" s="1"/>
      <c r="S459" s="186"/>
      <c r="T459" s="186"/>
      <c r="U459" s="186"/>
      <c r="V459" s="186"/>
    </row>
    <row r="460" spans="1:22" s="10" customFormat="1">
      <c r="A460" s="19"/>
      <c r="B460" s="19"/>
      <c r="C460" s="6"/>
      <c r="D460" s="6"/>
      <c r="E460" s="6"/>
      <c r="F460" s="6"/>
      <c r="G460" s="6"/>
      <c r="H460" s="6"/>
      <c r="L460" s="1"/>
      <c r="S460" s="186"/>
      <c r="T460" s="186"/>
      <c r="U460" s="186"/>
      <c r="V460" s="186"/>
    </row>
    <row r="461" spans="1:22" s="10" customFormat="1">
      <c r="A461" s="19"/>
      <c r="B461" s="19"/>
      <c r="C461" s="6"/>
      <c r="D461" s="6"/>
      <c r="E461" s="6"/>
      <c r="F461" s="6"/>
      <c r="G461" s="6"/>
      <c r="H461" s="6"/>
      <c r="L461" s="1"/>
      <c r="S461" s="186"/>
      <c r="T461" s="186"/>
      <c r="U461" s="186"/>
      <c r="V461" s="186"/>
    </row>
    <row r="462" spans="1:22" s="10" customFormat="1">
      <c r="A462" s="19"/>
      <c r="B462" s="19"/>
      <c r="C462" s="6"/>
      <c r="D462" s="6"/>
      <c r="E462" s="6"/>
      <c r="F462" s="6"/>
      <c r="G462" s="6"/>
      <c r="H462" s="6"/>
      <c r="L462" s="1"/>
      <c r="S462" s="186"/>
      <c r="T462" s="186"/>
      <c r="U462" s="186"/>
      <c r="V462" s="186"/>
    </row>
    <row r="463" spans="1:22" s="10" customFormat="1">
      <c r="A463" s="19"/>
      <c r="B463" s="19"/>
      <c r="C463" s="6"/>
      <c r="D463" s="6"/>
      <c r="E463" s="6"/>
      <c r="F463" s="6"/>
      <c r="G463" s="6"/>
      <c r="H463" s="6"/>
      <c r="L463" s="1"/>
      <c r="S463" s="186"/>
      <c r="T463" s="186"/>
      <c r="U463" s="186"/>
      <c r="V463" s="186"/>
    </row>
    <row r="464" spans="1:22" s="10" customFormat="1">
      <c r="A464" s="19"/>
      <c r="B464" s="19"/>
      <c r="C464" s="6"/>
      <c r="D464" s="6"/>
      <c r="E464" s="6"/>
      <c r="F464" s="6"/>
      <c r="G464" s="6"/>
      <c r="H464" s="6"/>
      <c r="L464" s="1"/>
      <c r="S464" s="186"/>
      <c r="T464" s="186"/>
      <c r="U464" s="186"/>
      <c r="V464" s="186"/>
    </row>
    <row r="465" spans="1:22" s="10" customFormat="1">
      <c r="A465" s="19"/>
      <c r="B465" s="19"/>
      <c r="C465" s="6"/>
      <c r="D465" s="6"/>
      <c r="E465" s="6"/>
      <c r="F465" s="6"/>
      <c r="G465" s="6"/>
      <c r="H465" s="6"/>
      <c r="L465" s="1"/>
      <c r="S465" s="186"/>
      <c r="T465" s="186"/>
      <c r="U465" s="186"/>
      <c r="V465" s="186"/>
    </row>
    <row r="466" spans="1:22" s="10" customFormat="1">
      <c r="A466" s="19"/>
      <c r="B466" s="19"/>
      <c r="C466" s="6"/>
      <c r="D466" s="6"/>
      <c r="E466" s="6"/>
      <c r="F466" s="6"/>
      <c r="G466" s="6"/>
      <c r="H466" s="6"/>
      <c r="L466" s="1"/>
      <c r="S466" s="186"/>
      <c r="T466" s="186"/>
      <c r="U466" s="186"/>
      <c r="V466" s="186"/>
    </row>
    <row r="467" spans="1:22" s="10" customFormat="1">
      <c r="A467" s="19"/>
      <c r="B467" s="19"/>
      <c r="C467" s="6"/>
      <c r="D467" s="6"/>
      <c r="E467" s="6"/>
      <c r="F467" s="6"/>
      <c r="G467" s="6"/>
      <c r="H467" s="6"/>
      <c r="L467" s="1"/>
      <c r="S467" s="186"/>
      <c r="T467" s="186"/>
      <c r="U467" s="186"/>
      <c r="V467" s="186"/>
    </row>
    <row r="468" spans="1:22" s="10" customFormat="1">
      <c r="A468" s="19"/>
      <c r="B468" s="19"/>
      <c r="C468" s="6"/>
      <c r="D468" s="6"/>
      <c r="E468" s="6"/>
      <c r="F468" s="6"/>
      <c r="G468" s="6"/>
      <c r="H468" s="6"/>
      <c r="L468" s="1"/>
      <c r="S468" s="186"/>
      <c r="T468" s="186"/>
      <c r="U468" s="186"/>
      <c r="V468" s="186"/>
    </row>
    <row r="469" spans="1:22" s="10" customFormat="1">
      <c r="A469" s="19"/>
      <c r="B469" s="19"/>
      <c r="C469" s="6"/>
      <c r="D469" s="6"/>
      <c r="E469" s="6"/>
      <c r="F469" s="6"/>
      <c r="G469" s="6"/>
      <c r="H469" s="6"/>
      <c r="L469" s="1"/>
      <c r="S469" s="186"/>
      <c r="T469" s="186"/>
      <c r="U469" s="186"/>
      <c r="V469" s="186"/>
    </row>
    <row r="470" spans="1:22" s="10" customFormat="1">
      <c r="A470" s="19"/>
      <c r="B470" s="19"/>
      <c r="C470" s="6"/>
      <c r="D470" s="6"/>
      <c r="E470" s="6"/>
      <c r="F470" s="6"/>
      <c r="G470" s="6"/>
      <c r="H470" s="6"/>
      <c r="L470" s="1"/>
      <c r="S470" s="186"/>
      <c r="T470" s="186"/>
      <c r="U470" s="186"/>
      <c r="V470" s="186"/>
    </row>
    <row r="471" spans="1:22" s="10" customFormat="1">
      <c r="A471" s="19"/>
      <c r="B471" s="19"/>
      <c r="C471" s="6"/>
      <c r="D471" s="6"/>
      <c r="E471" s="6"/>
      <c r="F471" s="6"/>
      <c r="G471" s="6"/>
      <c r="H471" s="6"/>
      <c r="L471" s="1"/>
      <c r="S471" s="186"/>
      <c r="T471" s="186"/>
      <c r="U471" s="186"/>
      <c r="V471" s="186"/>
    </row>
    <row r="472" spans="1:22" s="10" customFormat="1">
      <c r="A472" s="19"/>
      <c r="B472" s="19"/>
      <c r="C472" s="6"/>
      <c r="D472" s="6"/>
      <c r="E472" s="6"/>
      <c r="F472" s="6"/>
      <c r="G472" s="6"/>
      <c r="H472" s="6"/>
      <c r="L472" s="1"/>
      <c r="S472" s="186"/>
      <c r="T472" s="186"/>
      <c r="U472" s="186"/>
      <c r="V472" s="186"/>
    </row>
    <row r="473" spans="1:22" s="10" customFormat="1">
      <c r="A473" s="19"/>
      <c r="B473" s="19"/>
      <c r="C473" s="6"/>
      <c r="D473" s="6"/>
      <c r="E473" s="6"/>
      <c r="F473" s="6"/>
      <c r="G473" s="6"/>
      <c r="H473" s="6"/>
      <c r="L473" s="1"/>
      <c r="S473" s="186"/>
      <c r="T473" s="186"/>
      <c r="U473" s="186"/>
      <c r="V473" s="186"/>
    </row>
    <row r="474" spans="1:22" s="10" customFormat="1">
      <c r="A474" s="19"/>
      <c r="B474" s="19"/>
      <c r="C474" s="6"/>
      <c r="D474" s="6"/>
      <c r="E474" s="6"/>
      <c r="F474" s="6"/>
      <c r="G474" s="6"/>
      <c r="H474" s="6"/>
      <c r="L474" s="1"/>
      <c r="S474" s="186"/>
      <c r="T474" s="186"/>
      <c r="U474" s="186"/>
      <c r="V474" s="186"/>
    </row>
    <row r="475" spans="1:22" s="10" customFormat="1">
      <c r="A475" s="19"/>
      <c r="B475" s="19"/>
      <c r="C475" s="6"/>
      <c r="D475" s="6"/>
      <c r="E475" s="6"/>
      <c r="F475" s="6"/>
      <c r="G475" s="6"/>
      <c r="H475" s="6"/>
      <c r="L475" s="1"/>
      <c r="S475" s="186"/>
      <c r="T475" s="186"/>
      <c r="U475" s="186"/>
      <c r="V475" s="186"/>
    </row>
    <row r="476" spans="1:22" s="10" customFormat="1">
      <c r="A476" s="19"/>
      <c r="B476" s="19"/>
      <c r="C476" s="6"/>
      <c r="D476" s="6"/>
      <c r="E476" s="6"/>
      <c r="F476" s="6"/>
      <c r="G476" s="6"/>
      <c r="H476" s="6"/>
      <c r="L476" s="1"/>
      <c r="S476" s="186"/>
      <c r="T476" s="186"/>
      <c r="U476" s="186"/>
      <c r="V476" s="186"/>
    </row>
    <row r="477" spans="1:22" s="10" customFormat="1">
      <c r="A477" s="19"/>
      <c r="B477" s="19"/>
      <c r="C477" s="6"/>
      <c r="D477" s="6"/>
      <c r="E477" s="6"/>
      <c r="F477" s="6"/>
      <c r="G477" s="6"/>
      <c r="H477" s="6"/>
      <c r="L477" s="1"/>
      <c r="S477" s="186"/>
      <c r="T477" s="186"/>
      <c r="U477" s="186"/>
      <c r="V477" s="186"/>
    </row>
    <row r="478" spans="1:22" s="10" customFormat="1">
      <c r="A478" s="19"/>
      <c r="B478" s="19"/>
      <c r="C478" s="6"/>
      <c r="D478" s="6"/>
      <c r="E478" s="6"/>
      <c r="F478" s="6"/>
      <c r="G478" s="6"/>
      <c r="H478" s="6"/>
      <c r="L478" s="1"/>
      <c r="S478" s="186"/>
      <c r="T478" s="186"/>
      <c r="U478" s="186"/>
      <c r="V478" s="186"/>
    </row>
    <row r="479" spans="1:22" s="10" customFormat="1">
      <c r="A479" s="19"/>
      <c r="B479" s="19"/>
      <c r="C479" s="6"/>
      <c r="D479" s="6"/>
      <c r="E479" s="6"/>
      <c r="F479" s="6"/>
      <c r="G479" s="6"/>
      <c r="H479" s="6"/>
      <c r="L479" s="1"/>
      <c r="S479" s="186"/>
      <c r="T479" s="186"/>
      <c r="U479" s="186"/>
      <c r="V479" s="186"/>
    </row>
    <row r="480" spans="1:22" s="10" customFormat="1">
      <c r="A480" s="19"/>
      <c r="B480" s="19"/>
      <c r="C480" s="6"/>
      <c r="D480" s="6"/>
      <c r="E480" s="6"/>
      <c r="F480" s="6"/>
      <c r="G480" s="6"/>
      <c r="H480" s="6"/>
      <c r="L480" s="1"/>
      <c r="S480" s="186"/>
      <c r="T480" s="186"/>
      <c r="U480" s="186"/>
      <c r="V480" s="186"/>
    </row>
    <row r="481" spans="1:22" s="10" customFormat="1">
      <c r="A481" s="19"/>
      <c r="B481" s="19"/>
      <c r="C481" s="6"/>
      <c r="D481" s="6"/>
      <c r="E481" s="6"/>
      <c r="F481" s="6"/>
      <c r="G481" s="6"/>
      <c r="H481" s="6"/>
      <c r="L481" s="1"/>
      <c r="S481" s="186"/>
      <c r="T481" s="186"/>
      <c r="U481" s="186"/>
      <c r="V481" s="186"/>
    </row>
    <row r="482" spans="1:22" s="10" customFormat="1">
      <c r="A482" s="19"/>
      <c r="B482" s="19"/>
      <c r="C482" s="6"/>
      <c r="D482" s="6"/>
      <c r="E482" s="6"/>
      <c r="F482" s="6"/>
      <c r="G482" s="6"/>
      <c r="H482" s="6"/>
      <c r="L482" s="1"/>
      <c r="S482" s="186"/>
      <c r="T482" s="186"/>
      <c r="U482" s="186"/>
      <c r="V482" s="186"/>
    </row>
    <row r="483" spans="1:22" s="10" customFormat="1">
      <c r="A483" s="19"/>
      <c r="B483" s="19"/>
      <c r="C483" s="6"/>
      <c r="D483" s="6"/>
      <c r="E483" s="6"/>
      <c r="F483" s="6"/>
      <c r="G483" s="6"/>
      <c r="H483" s="6"/>
      <c r="L483" s="1"/>
      <c r="S483" s="186"/>
      <c r="T483" s="186"/>
      <c r="U483" s="186"/>
      <c r="V483" s="186"/>
    </row>
    <row r="484" spans="1:22" s="10" customFormat="1">
      <c r="A484" s="19"/>
      <c r="B484" s="19"/>
      <c r="C484" s="6"/>
      <c r="D484" s="6"/>
      <c r="E484" s="6"/>
      <c r="F484" s="6"/>
      <c r="G484" s="6"/>
      <c r="H484" s="6"/>
      <c r="L484" s="1"/>
      <c r="S484" s="186"/>
      <c r="T484" s="186"/>
      <c r="U484" s="186"/>
      <c r="V484" s="186"/>
    </row>
    <row r="485" spans="1:22" s="10" customFormat="1">
      <c r="A485" s="19"/>
      <c r="B485" s="19"/>
      <c r="C485" s="6"/>
      <c r="D485" s="6"/>
      <c r="E485" s="6"/>
      <c r="F485" s="6"/>
      <c r="G485" s="6"/>
      <c r="H485" s="6"/>
      <c r="L485" s="1"/>
      <c r="S485" s="186"/>
      <c r="T485" s="186"/>
      <c r="U485" s="186"/>
      <c r="V485" s="186"/>
    </row>
    <row r="486" spans="1:22" s="10" customFormat="1">
      <c r="A486" s="19"/>
      <c r="B486" s="19"/>
      <c r="C486" s="6"/>
      <c r="D486" s="6"/>
      <c r="E486" s="6"/>
      <c r="F486" s="6"/>
      <c r="G486" s="6"/>
      <c r="H486" s="6"/>
      <c r="L486" s="1"/>
      <c r="S486" s="186"/>
      <c r="T486" s="186"/>
      <c r="U486" s="186"/>
      <c r="V486" s="186"/>
    </row>
    <row r="487" spans="1:22" s="10" customFormat="1">
      <c r="A487" s="19"/>
      <c r="B487" s="19"/>
      <c r="C487" s="6"/>
      <c r="D487" s="6"/>
      <c r="E487" s="6"/>
      <c r="F487" s="6"/>
      <c r="G487" s="6"/>
      <c r="H487" s="6"/>
      <c r="L487" s="1"/>
      <c r="S487" s="186"/>
      <c r="T487" s="186"/>
      <c r="U487" s="186"/>
      <c r="V487" s="186"/>
    </row>
    <row r="488" spans="1:22" s="10" customFormat="1">
      <c r="A488" s="19"/>
      <c r="B488" s="19"/>
      <c r="C488" s="6"/>
      <c r="D488" s="6"/>
      <c r="E488" s="6"/>
      <c r="F488" s="6"/>
      <c r="G488" s="6"/>
      <c r="H488" s="6"/>
      <c r="L488" s="1"/>
      <c r="S488" s="186"/>
      <c r="T488" s="186"/>
      <c r="U488" s="186"/>
      <c r="V488" s="186"/>
    </row>
    <row r="489" spans="1:22" s="10" customFormat="1">
      <c r="A489" s="19"/>
      <c r="B489" s="19"/>
      <c r="C489" s="6"/>
      <c r="D489" s="6"/>
      <c r="E489" s="6"/>
      <c r="F489" s="6"/>
      <c r="G489" s="6"/>
      <c r="H489" s="6"/>
      <c r="L489" s="1"/>
      <c r="S489" s="186"/>
      <c r="T489" s="186"/>
      <c r="U489" s="186"/>
      <c r="V489" s="186"/>
    </row>
    <row r="490" spans="1:22" s="10" customFormat="1">
      <c r="A490" s="19"/>
      <c r="B490" s="19"/>
      <c r="C490" s="6"/>
      <c r="D490" s="6"/>
      <c r="E490" s="6"/>
      <c r="F490" s="6"/>
      <c r="G490" s="6"/>
      <c r="H490" s="6"/>
      <c r="L490" s="1"/>
      <c r="S490" s="186"/>
      <c r="T490" s="186"/>
      <c r="U490" s="186"/>
      <c r="V490" s="186"/>
    </row>
    <row r="491" spans="1:22" s="10" customFormat="1">
      <c r="A491" s="19"/>
      <c r="B491" s="19"/>
      <c r="C491" s="6"/>
      <c r="D491" s="6"/>
      <c r="E491" s="6"/>
      <c r="F491" s="6"/>
      <c r="G491" s="6"/>
      <c r="H491" s="6"/>
      <c r="L491" s="1"/>
      <c r="S491" s="186"/>
      <c r="T491" s="186"/>
      <c r="U491" s="186"/>
      <c r="V491" s="186"/>
    </row>
    <row r="492" spans="1:22" s="10" customFormat="1">
      <c r="A492" s="19"/>
      <c r="B492" s="19"/>
      <c r="C492" s="6"/>
      <c r="D492" s="6"/>
      <c r="E492" s="6"/>
      <c r="F492" s="6"/>
      <c r="G492" s="6"/>
      <c r="H492" s="6"/>
      <c r="L492" s="1"/>
      <c r="S492" s="186"/>
      <c r="T492" s="186"/>
      <c r="U492" s="186"/>
      <c r="V492" s="186"/>
    </row>
    <row r="493" spans="1:22" s="10" customFormat="1">
      <c r="A493" s="19"/>
      <c r="B493" s="19"/>
      <c r="C493" s="6"/>
      <c r="D493" s="6"/>
      <c r="E493" s="6"/>
      <c r="F493" s="6"/>
      <c r="G493" s="6"/>
      <c r="H493" s="6"/>
      <c r="L493" s="1"/>
      <c r="S493" s="186"/>
      <c r="T493" s="186"/>
      <c r="U493" s="186"/>
      <c r="V493" s="186"/>
    </row>
    <row r="494" spans="1:22" s="10" customFormat="1">
      <c r="A494" s="19"/>
      <c r="B494" s="19"/>
      <c r="C494" s="6"/>
      <c r="D494" s="6"/>
      <c r="E494" s="6"/>
      <c r="F494" s="6"/>
      <c r="G494" s="6"/>
      <c r="H494" s="6"/>
      <c r="L494" s="1"/>
      <c r="S494" s="186"/>
      <c r="T494" s="186"/>
      <c r="U494" s="186"/>
      <c r="V494" s="186"/>
    </row>
    <row r="495" spans="1:22" s="10" customFormat="1">
      <c r="A495" s="19"/>
      <c r="B495" s="19"/>
      <c r="C495" s="6"/>
      <c r="D495" s="6"/>
      <c r="E495" s="6"/>
      <c r="F495" s="6"/>
      <c r="G495" s="6"/>
      <c r="H495" s="6"/>
      <c r="L495" s="1"/>
      <c r="S495" s="186"/>
      <c r="T495" s="186"/>
      <c r="U495" s="186"/>
      <c r="V495" s="186"/>
    </row>
    <row r="496" spans="1:22" s="10" customFormat="1">
      <c r="A496" s="19"/>
      <c r="B496" s="19"/>
      <c r="C496" s="6"/>
      <c r="D496" s="6"/>
      <c r="E496" s="6"/>
      <c r="F496" s="6"/>
      <c r="G496" s="6"/>
      <c r="H496" s="6"/>
      <c r="L496" s="1"/>
      <c r="S496" s="186"/>
      <c r="T496" s="186"/>
      <c r="U496" s="186"/>
      <c r="V496" s="186"/>
    </row>
    <row r="497" spans="1:22" s="10" customFormat="1">
      <c r="A497" s="19"/>
      <c r="B497" s="19"/>
      <c r="C497" s="6"/>
      <c r="D497" s="6"/>
      <c r="E497" s="6"/>
      <c r="F497" s="6"/>
      <c r="G497" s="6"/>
      <c r="H497" s="6"/>
      <c r="L497" s="1"/>
      <c r="S497" s="186"/>
      <c r="T497" s="186"/>
      <c r="U497" s="186"/>
      <c r="V497" s="186"/>
    </row>
    <row r="498" spans="1:22" s="10" customFormat="1">
      <c r="A498" s="19"/>
      <c r="B498" s="19"/>
      <c r="C498" s="6"/>
      <c r="D498" s="6"/>
      <c r="E498" s="6"/>
      <c r="F498" s="6"/>
      <c r="G498" s="6"/>
      <c r="H498" s="6"/>
      <c r="L498" s="1"/>
      <c r="S498" s="186"/>
      <c r="T498" s="186"/>
      <c r="U498" s="186"/>
      <c r="V498" s="186"/>
    </row>
    <row r="499" spans="1:22" s="10" customFormat="1">
      <c r="A499" s="19"/>
      <c r="B499" s="19"/>
      <c r="C499" s="6"/>
      <c r="D499" s="6"/>
      <c r="E499" s="6"/>
      <c r="F499" s="6"/>
      <c r="G499" s="6"/>
      <c r="H499" s="6"/>
      <c r="L499" s="1"/>
      <c r="S499" s="186"/>
      <c r="T499" s="186"/>
      <c r="U499" s="186"/>
      <c r="V499" s="186"/>
    </row>
    <row r="500" spans="1:22" s="10" customFormat="1">
      <c r="A500" s="19"/>
      <c r="B500" s="19"/>
      <c r="C500" s="6"/>
      <c r="D500" s="6"/>
      <c r="E500" s="6"/>
      <c r="F500" s="6"/>
      <c r="G500" s="6"/>
      <c r="H500" s="6"/>
      <c r="L500" s="1"/>
      <c r="S500" s="186"/>
      <c r="T500" s="186"/>
      <c r="U500" s="186"/>
      <c r="V500" s="186"/>
    </row>
    <row r="501" spans="1:22" s="10" customFormat="1">
      <c r="A501" s="19"/>
      <c r="B501" s="19"/>
      <c r="C501" s="6"/>
      <c r="D501" s="6"/>
      <c r="E501" s="6"/>
      <c r="F501" s="6"/>
      <c r="G501" s="6"/>
      <c r="H501" s="6"/>
      <c r="L501" s="1"/>
      <c r="S501" s="186"/>
      <c r="T501" s="186"/>
      <c r="U501" s="186"/>
      <c r="V501" s="186"/>
    </row>
    <row r="502" spans="1:22" s="10" customFormat="1">
      <c r="A502" s="19"/>
      <c r="B502" s="19"/>
      <c r="C502" s="6"/>
      <c r="D502" s="6"/>
      <c r="E502" s="6"/>
      <c r="F502" s="6"/>
      <c r="G502" s="6"/>
      <c r="H502" s="6"/>
      <c r="L502" s="1"/>
      <c r="S502" s="186"/>
      <c r="T502" s="186"/>
      <c r="U502" s="186"/>
      <c r="V502" s="186"/>
    </row>
    <row r="503" spans="1:22" s="10" customFormat="1">
      <c r="A503" s="19"/>
      <c r="B503" s="19"/>
      <c r="C503" s="6"/>
      <c r="D503" s="6"/>
      <c r="E503" s="6"/>
      <c r="F503" s="6"/>
      <c r="G503" s="6"/>
      <c r="H503" s="6"/>
      <c r="L503" s="1"/>
      <c r="S503" s="186"/>
      <c r="T503" s="186"/>
      <c r="U503" s="186"/>
      <c r="V503" s="186"/>
    </row>
    <row r="504" spans="1:22" s="10" customFormat="1">
      <c r="A504" s="19"/>
      <c r="B504" s="19"/>
      <c r="C504" s="6"/>
      <c r="D504" s="6"/>
      <c r="E504" s="6"/>
      <c r="F504" s="6"/>
      <c r="G504" s="6"/>
      <c r="H504" s="6"/>
      <c r="L504" s="1"/>
      <c r="S504" s="186"/>
      <c r="T504" s="186"/>
      <c r="U504" s="186"/>
      <c r="V504" s="186"/>
    </row>
    <row r="505" spans="1:22" s="10" customFormat="1">
      <c r="A505" s="19"/>
      <c r="B505" s="19"/>
      <c r="C505" s="6"/>
      <c r="D505" s="6"/>
      <c r="E505" s="6"/>
      <c r="F505" s="6"/>
      <c r="G505" s="6"/>
      <c r="H505" s="6"/>
      <c r="L505" s="1"/>
      <c r="S505" s="186"/>
      <c r="T505" s="186"/>
      <c r="U505" s="186"/>
      <c r="V505" s="186"/>
    </row>
    <row r="506" spans="1:22" s="10" customFormat="1">
      <c r="A506" s="19"/>
      <c r="B506" s="19"/>
      <c r="C506" s="6"/>
      <c r="D506" s="6"/>
      <c r="E506" s="6"/>
      <c r="F506" s="6"/>
      <c r="G506" s="6"/>
      <c r="H506" s="6"/>
      <c r="L506" s="1"/>
      <c r="S506" s="186"/>
      <c r="T506" s="186"/>
      <c r="U506" s="186"/>
      <c r="V506" s="186"/>
    </row>
    <row r="507" spans="1:22" s="10" customFormat="1">
      <c r="A507" s="19"/>
      <c r="B507" s="19"/>
      <c r="C507" s="6"/>
      <c r="D507" s="6"/>
      <c r="E507" s="6"/>
      <c r="F507" s="6"/>
      <c r="G507" s="6"/>
      <c r="H507" s="6"/>
      <c r="L507" s="1"/>
      <c r="S507" s="186"/>
      <c r="T507" s="186"/>
      <c r="U507" s="186"/>
      <c r="V507" s="186"/>
    </row>
    <row r="508" spans="1:22" s="10" customFormat="1">
      <c r="A508" s="19"/>
      <c r="B508" s="19"/>
      <c r="C508" s="6"/>
      <c r="D508" s="6"/>
      <c r="E508" s="6"/>
      <c r="F508" s="6"/>
      <c r="G508" s="6"/>
      <c r="H508" s="6"/>
      <c r="L508" s="1"/>
      <c r="S508" s="186"/>
      <c r="T508" s="186"/>
      <c r="U508" s="186"/>
      <c r="V508" s="186"/>
    </row>
    <row r="509" spans="1:22" s="10" customFormat="1">
      <c r="A509" s="19"/>
      <c r="B509" s="19"/>
      <c r="C509" s="6"/>
      <c r="D509" s="6"/>
      <c r="E509" s="6"/>
      <c r="F509" s="6"/>
      <c r="G509" s="6"/>
      <c r="H509" s="6"/>
      <c r="L509" s="1"/>
      <c r="S509" s="186"/>
      <c r="T509" s="186"/>
      <c r="U509" s="186"/>
      <c r="V509" s="186"/>
    </row>
    <row r="510" spans="1:22" s="10" customFormat="1">
      <c r="A510" s="19"/>
      <c r="B510" s="19"/>
      <c r="C510" s="6"/>
      <c r="D510" s="6"/>
      <c r="E510" s="6"/>
      <c r="F510" s="6"/>
      <c r="G510" s="6"/>
      <c r="H510" s="6"/>
      <c r="L510" s="1"/>
      <c r="S510" s="186"/>
      <c r="T510" s="186"/>
      <c r="U510" s="186"/>
      <c r="V510" s="186"/>
    </row>
    <row r="511" spans="1:22" s="10" customFormat="1">
      <c r="A511" s="19"/>
      <c r="B511" s="19"/>
      <c r="C511" s="6"/>
      <c r="D511" s="6"/>
      <c r="E511" s="6"/>
      <c r="F511" s="6"/>
      <c r="G511" s="6"/>
      <c r="H511" s="6"/>
      <c r="L511" s="1"/>
      <c r="S511" s="186"/>
      <c r="T511" s="186"/>
      <c r="U511" s="186"/>
      <c r="V511" s="186"/>
    </row>
    <row r="512" spans="1:22" s="10" customFormat="1">
      <c r="A512" s="19"/>
      <c r="B512" s="19"/>
      <c r="C512" s="6"/>
      <c r="D512" s="6"/>
      <c r="E512" s="6"/>
      <c r="F512" s="6"/>
      <c r="G512" s="6"/>
      <c r="H512" s="6"/>
      <c r="L512" s="1"/>
      <c r="S512" s="186"/>
      <c r="T512" s="186"/>
      <c r="U512" s="186"/>
      <c r="V512" s="186"/>
    </row>
    <row r="513" spans="1:22" s="10" customFormat="1">
      <c r="A513" s="19"/>
      <c r="B513" s="19"/>
      <c r="C513" s="6"/>
      <c r="D513" s="6"/>
      <c r="E513" s="6"/>
      <c r="F513" s="6"/>
      <c r="G513" s="6"/>
      <c r="H513" s="6"/>
      <c r="L513" s="1"/>
      <c r="S513" s="186"/>
      <c r="T513" s="186"/>
      <c r="U513" s="186"/>
      <c r="V513" s="186"/>
    </row>
    <row r="514" spans="1:22" s="10" customFormat="1">
      <c r="A514" s="19"/>
      <c r="B514" s="19"/>
      <c r="C514" s="6"/>
      <c r="D514" s="6"/>
      <c r="E514" s="6"/>
      <c r="F514" s="6"/>
      <c r="G514" s="6"/>
      <c r="H514" s="6"/>
      <c r="L514" s="1"/>
      <c r="S514" s="186"/>
      <c r="T514" s="186"/>
      <c r="U514" s="186"/>
      <c r="V514" s="186"/>
    </row>
    <row r="515" spans="1:22" s="10" customFormat="1">
      <c r="A515" s="19"/>
      <c r="B515" s="19"/>
      <c r="C515" s="6"/>
      <c r="D515" s="6"/>
      <c r="E515" s="6"/>
      <c r="F515" s="6"/>
      <c r="G515" s="6"/>
      <c r="H515" s="6"/>
      <c r="L515" s="1"/>
      <c r="S515" s="186"/>
      <c r="T515" s="186"/>
      <c r="U515" s="186"/>
      <c r="V515" s="186"/>
    </row>
    <row r="516" spans="1:22" s="10" customFormat="1">
      <c r="A516" s="19"/>
      <c r="B516" s="19"/>
      <c r="C516" s="6"/>
      <c r="D516" s="6"/>
      <c r="E516" s="6"/>
      <c r="F516" s="6"/>
      <c r="G516" s="6"/>
      <c r="H516" s="6"/>
      <c r="L516" s="1"/>
      <c r="S516" s="186"/>
      <c r="T516" s="186"/>
      <c r="U516" s="186"/>
      <c r="V516" s="186"/>
    </row>
    <row r="517" spans="1:22" s="10" customFormat="1">
      <c r="A517" s="19"/>
      <c r="B517" s="19"/>
      <c r="C517" s="6"/>
      <c r="D517" s="6"/>
      <c r="E517" s="6"/>
      <c r="F517" s="6"/>
      <c r="G517" s="6"/>
      <c r="H517" s="6"/>
      <c r="L517" s="1"/>
      <c r="S517" s="186"/>
      <c r="T517" s="186"/>
      <c r="U517" s="186"/>
      <c r="V517" s="186"/>
    </row>
    <row r="518" spans="1:22" s="10" customFormat="1">
      <c r="A518" s="19"/>
      <c r="B518" s="19"/>
      <c r="C518" s="6"/>
      <c r="D518" s="6"/>
      <c r="E518" s="6"/>
      <c r="F518" s="6"/>
      <c r="G518" s="6"/>
      <c r="H518" s="6"/>
      <c r="L518" s="1"/>
      <c r="S518" s="186"/>
      <c r="T518" s="186"/>
      <c r="U518" s="186"/>
      <c r="V518" s="186"/>
    </row>
    <row r="519" spans="1:22" s="10" customFormat="1">
      <c r="A519" s="19"/>
      <c r="B519" s="19"/>
      <c r="C519" s="6"/>
      <c r="D519" s="6"/>
      <c r="E519" s="6"/>
      <c r="F519" s="6"/>
      <c r="G519" s="6"/>
      <c r="H519" s="6"/>
      <c r="L519" s="1"/>
      <c r="S519" s="186"/>
      <c r="T519" s="186"/>
      <c r="U519" s="186"/>
      <c r="V519" s="186"/>
    </row>
    <row r="520" spans="1:22" s="10" customFormat="1">
      <c r="A520" s="19"/>
      <c r="B520" s="19"/>
      <c r="C520" s="6"/>
      <c r="D520" s="6"/>
      <c r="E520" s="6"/>
      <c r="F520" s="6"/>
      <c r="G520" s="6"/>
      <c r="H520" s="6"/>
      <c r="L520" s="1"/>
      <c r="S520" s="186"/>
      <c r="T520" s="186"/>
      <c r="U520" s="186"/>
      <c r="V520" s="186"/>
    </row>
    <row r="521" spans="1:22" s="10" customFormat="1">
      <c r="A521" s="19"/>
      <c r="B521" s="19"/>
      <c r="C521" s="6"/>
      <c r="D521" s="6"/>
      <c r="E521" s="6"/>
      <c r="F521" s="6"/>
      <c r="G521" s="6"/>
      <c r="H521" s="6"/>
      <c r="L521" s="1"/>
      <c r="S521" s="186"/>
      <c r="T521" s="186"/>
      <c r="U521" s="186"/>
      <c r="V521" s="186"/>
    </row>
    <row r="522" spans="1:22" s="10" customFormat="1">
      <c r="A522" s="19"/>
      <c r="B522" s="19"/>
      <c r="C522" s="6"/>
      <c r="D522" s="6"/>
      <c r="E522" s="6"/>
      <c r="F522" s="6"/>
      <c r="G522" s="6"/>
      <c r="H522" s="6"/>
      <c r="L522" s="1"/>
      <c r="S522" s="186"/>
      <c r="T522" s="186"/>
      <c r="U522" s="186"/>
      <c r="V522" s="186"/>
    </row>
    <row r="523" spans="1:22" s="10" customFormat="1">
      <c r="A523" s="19"/>
      <c r="B523" s="19"/>
      <c r="C523" s="6"/>
      <c r="D523" s="6"/>
      <c r="E523" s="6"/>
      <c r="F523" s="6"/>
      <c r="G523" s="6"/>
      <c r="H523" s="6"/>
      <c r="L523" s="1"/>
      <c r="S523" s="186"/>
      <c r="T523" s="186"/>
      <c r="U523" s="186"/>
      <c r="V523" s="186"/>
    </row>
    <row r="524" spans="1:22" s="10" customFormat="1">
      <c r="A524" s="19"/>
      <c r="B524" s="19"/>
      <c r="C524" s="6"/>
      <c r="D524" s="6"/>
      <c r="E524" s="6"/>
      <c r="F524" s="6"/>
      <c r="G524" s="6"/>
      <c r="H524" s="6"/>
      <c r="L524" s="1"/>
      <c r="S524" s="186"/>
      <c r="T524" s="186"/>
      <c r="U524" s="186"/>
      <c r="V524" s="186"/>
    </row>
    <row r="525" spans="1:22" s="10" customFormat="1">
      <c r="A525" s="19"/>
      <c r="B525" s="19"/>
      <c r="C525" s="6"/>
      <c r="D525" s="6"/>
      <c r="E525" s="6"/>
      <c r="F525" s="6"/>
      <c r="G525" s="6"/>
      <c r="H525" s="6"/>
      <c r="L525" s="1"/>
      <c r="S525" s="186"/>
      <c r="T525" s="186"/>
      <c r="U525" s="186"/>
      <c r="V525" s="186"/>
    </row>
    <row r="526" spans="1:22" s="10" customFormat="1">
      <c r="A526" s="19"/>
      <c r="B526" s="19"/>
      <c r="C526" s="6"/>
      <c r="D526" s="6"/>
      <c r="E526" s="6"/>
      <c r="F526" s="6"/>
      <c r="G526" s="6"/>
      <c r="H526" s="6"/>
      <c r="L526" s="1"/>
      <c r="S526" s="186"/>
      <c r="T526" s="186"/>
      <c r="U526" s="186"/>
      <c r="V526" s="186"/>
    </row>
    <row r="527" spans="1:22" s="10" customFormat="1">
      <c r="A527" s="19"/>
      <c r="B527" s="19"/>
      <c r="C527" s="6"/>
      <c r="D527" s="6"/>
      <c r="E527" s="6"/>
      <c r="F527" s="6"/>
      <c r="G527" s="6"/>
      <c r="H527" s="6"/>
      <c r="L527" s="1"/>
      <c r="S527" s="186"/>
      <c r="T527" s="186"/>
      <c r="U527" s="186"/>
      <c r="V527" s="186"/>
    </row>
    <row r="528" spans="1:22" s="10" customFormat="1">
      <c r="A528" s="19"/>
      <c r="B528" s="19"/>
      <c r="C528" s="6"/>
      <c r="D528" s="6"/>
      <c r="E528" s="6"/>
      <c r="F528" s="6"/>
      <c r="G528" s="6"/>
      <c r="H528" s="6"/>
      <c r="L528" s="1"/>
      <c r="S528" s="186"/>
      <c r="T528" s="186"/>
      <c r="U528" s="186"/>
      <c r="V528" s="186"/>
    </row>
    <row r="529" spans="1:22" s="10" customFormat="1">
      <c r="A529" s="18"/>
      <c r="B529" s="18"/>
      <c r="C529" s="6"/>
      <c r="D529" s="6"/>
      <c r="E529" s="6"/>
      <c r="F529" s="6"/>
      <c r="G529" s="6"/>
      <c r="H529" s="6"/>
      <c r="L529" s="1"/>
      <c r="S529" s="186"/>
      <c r="T529" s="186"/>
      <c r="U529" s="186"/>
      <c r="V529" s="186"/>
    </row>
    <row r="530" spans="1:22" s="10" customFormat="1">
      <c r="A530" s="18"/>
      <c r="B530" s="18"/>
      <c r="C530" s="6"/>
      <c r="D530" s="6"/>
      <c r="E530" s="6"/>
      <c r="F530" s="6"/>
      <c r="G530" s="6"/>
      <c r="H530" s="6"/>
      <c r="L530" s="1"/>
      <c r="S530" s="186"/>
      <c r="T530" s="186"/>
      <c r="U530" s="186"/>
      <c r="V530" s="186"/>
    </row>
    <row r="531" spans="1:22" s="10" customFormat="1">
      <c r="A531" s="18"/>
      <c r="B531" s="18"/>
      <c r="C531" s="6"/>
      <c r="D531" s="6"/>
      <c r="E531" s="6"/>
      <c r="F531" s="6"/>
      <c r="G531" s="6"/>
      <c r="H531" s="6"/>
      <c r="L531" s="1"/>
      <c r="S531" s="186"/>
      <c r="T531" s="186"/>
      <c r="U531" s="186"/>
      <c r="V531" s="186"/>
    </row>
    <row r="532" spans="1:22" s="10" customFormat="1">
      <c r="A532" s="18"/>
      <c r="B532" s="18"/>
      <c r="C532" s="6"/>
      <c r="D532" s="6"/>
      <c r="E532" s="6"/>
      <c r="F532" s="6"/>
      <c r="G532" s="6"/>
      <c r="H532" s="6"/>
      <c r="L532" s="1"/>
      <c r="S532" s="186"/>
      <c r="T532" s="186"/>
      <c r="U532" s="186"/>
      <c r="V532" s="186"/>
    </row>
    <row r="533" spans="1:22" s="10" customFormat="1">
      <c r="A533" s="18"/>
      <c r="B533" s="18"/>
      <c r="C533" s="6"/>
      <c r="D533" s="6"/>
      <c r="E533" s="6"/>
      <c r="F533" s="6"/>
      <c r="G533" s="6"/>
      <c r="H533" s="6"/>
      <c r="L533" s="1"/>
      <c r="S533" s="186"/>
      <c r="T533" s="186"/>
      <c r="U533" s="186"/>
      <c r="V533" s="186"/>
    </row>
    <row r="534" spans="1:22" s="10" customFormat="1">
      <c r="A534" s="18"/>
      <c r="B534" s="18"/>
      <c r="C534" s="6"/>
      <c r="D534" s="6"/>
      <c r="E534" s="6"/>
      <c r="F534" s="6"/>
      <c r="G534" s="6"/>
      <c r="H534" s="6"/>
      <c r="L534" s="1"/>
      <c r="S534" s="186"/>
      <c r="T534" s="186"/>
      <c r="U534" s="186"/>
      <c r="V534" s="186"/>
    </row>
    <row r="535" spans="1:22" s="10" customFormat="1">
      <c r="A535" s="18"/>
      <c r="B535" s="18"/>
      <c r="C535" s="6"/>
      <c r="D535" s="6"/>
      <c r="E535" s="6"/>
      <c r="F535" s="6"/>
      <c r="G535" s="6"/>
      <c r="H535" s="6"/>
      <c r="L535" s="1"/>
      <c r="S535" s="186"/>
      <c r="T535" s="186"/>
      <c r="U535" s="186"/>
      <c r="V535" s="186"/>
    </row>
    <row r="536" spans="1:22" s="10" customFormat="1">
      <c r="A536" s="18"/>
      <c r="B536" s="18"/>
      <c r="C536" s="6"/>
      <c r="D536" s="6"/>
      <c r="E536" s="6"/>
      <c r="F536" s="6"/>
      <c r="G536" s="6"/>
      <c r="H536" s="6"/>
      <c r="L536" s="1"/>
      <c r="S536" s="186"/>
      <c r="T536" s="186"/>
      <c r="U536" s="186"/>
      <c r="V536" s="186"/>
    </row>
    <row r="537" spans="1:22" s="10" customFormat="1">
      <c r="A537" s="18"/>
      <c r="B537" s="18"/>
      <c r="C537" s="6"/>
      <c r="D537" s="6"/>
      <c r="E537" s="6"/>
      <c r="F537" s="6"/>
      <c r="G537" s="6"/>
      <c r="H537" s="6"/>
      <c r="L537" s="1"/>
      <c r="S537" s="186"/>
      <c r="T537" s="186"/>
      <c r="U537" s="186"/>
      <c r="V537" s="186"/>
    </row>
    <row r="538" spans="1:22" s="10" customFormat="1">
      <c r="A538" s="18"/>
      <c r="B538" s="18"/>
      <c r="C538" s="6"/>
      <c r="D538" s="6"/>
      <c r="E538" s="6"/>
      <c r="F538" s="6"/>
      <c r="G538" s="6"/>
      <c r="H538" s="6"/>
      <c r="L538" s="1"/>
      <c r="S538" s="186"/>
      <c r="T538" s="186"/>
      <c r="U538" s="186"/>
      <c r="V538" s="186"/>
    </row>
    <row r="539" spans="1:22" s="10" customFormat="1">
      <c r="A539" s="18"/>
      <c r="B539" s="18"/>
      <c r="C539" s="6"/>
      <c r="D539" s="6"/>
      <c r="E539" s="6"/>
      <c r="F539" s="6"/>
      <c r="G539" s="6"/>
      <c r="H539" s="6"/>
      <c r="L539" s="1"/>
      <c r="S539" s="186"/>
      <c r="T539" s="186"/>
      <c r="U539" s="186"/>
      <c r="V539" s="186"/>
    </row>
    <row r="540" spans="1:22" s="10" customFormat="1">
      <c r="A540" s="18"/>
      <c r="B540" s="18"/>
      <c r="C540" s="6"/>
      <c r="D540" s="6"/>
      <c r="E540" s="6"/>
      <c r="F540" s="6"/>
      <c r="G540" s="6"/>
      <c r="H540" s="6"/>
      <c r="L540" s="1"/>
      <c r="S540" s="186"/>
      <c r="T540" s="186"/>
      <c r="U540" s="186"/>
      <c r="V540" s="186"/>
    </row>
    <row r="541" spans="1:22" s="10" customFormat="1">
      <c r="A541" s="18"/>
      <c r="B541" s="18"/>
      <c r="C541" s="6"/>
      <c r="D541" s="6"/>
      <c r="E541" s="6"/>
      <c r="F541" s="6"/>
      <c r="G541" s="6"/>
      <c r="H541" s="6"/>
      <c r="L541" s="1"/>
      <c r="S541" s="186"/>
      <c r="T541" s="186"/>
      <c r="U541" s="186"/>
      <c r="V541" s="186"/>
    </row>
    <row r="542" spans="1:22" s="10" customFormat="1">
      <c r="A542" s="18"/>
      <c r="B542" s="18"/>
      <c r="C542" s="6"/>
      <c r="D542" s="6"/>
      <c r="E542" s="6"/>
      <c r="F542" s="6"/>
      <c r="G542" s="6"/>
      <c r="H542" s="6"/>
      <c r="L542" s="1"/>
      <c r="S542" s="186"/>
      <c r="T542" s="186"/>
      <c r="U542" s="186"/>
      <c r="V542" s="186"/>
    </row>
    <row r="543" spans="1:22" s="10" customFormat="1">
      <c r="A543" s="18"/>
      <c r="B543" s="18"/>
      <c r="C543" s="6"/>
      <c r="D543" s="6"/>
      <c r="E543" s="6"/>
      <c r="F543" s="6"/>
      <c r="G543" s="6"/>
      <c r="H543" s="6"/>
      <c r="L543" s="1"/>
      <c r="S543" s="186"/>
      <c r="T543" s="186"/>
      <c r="U543" s="186"/>
      <c r="V543" s="186"/>
    </row>
    <row r="544" spans="1:22" s="10" customFormat="1">
      <c r="A544" s="18"/>
      <c r="B544" s="18"/>
      <c r="C544" s="6"/>
      <c r="D544" s="6"/>
      <c r="E544" s="6"/>
      <c r="F544" s="6"/>
      <c r="G544" s="6"/>
      <c r="H544" s="6"/>
      <c r="L544" s="1"/>
      <c r="S544" s="186"/>
      <c r="T544" s="186"/>
      <c r="U544" s="186"/>
      <c r="V544" s="186"/>
    </row>
    <row r="545" spans="1:22" s="10" customFormat="1">
      <c r="A545" s="18"/>
      <c r="B545" s="18"/>
      <c r="C545" s="6"/>
      <c r="D545" s="6"/>
      <c r="E545" s="6"/>
      <c r="F545" s="6"/>
      <c r="G545" s="6"/>
      <c r="H545" s="6"/>
      <c r="L545" s="1"/>
      <c r="S545" s="186"/>
      <c r="T545" s="186"/>
      <c r="U545" s="186"/>
      <c r="V545" s="186"/>
    </row>
    <row r="546" spans="1:22" s="10" customFormat="1">
      <c r="A546" s="18"/>
      <c r="B546" s="18"/>
      <c r="C546" s="6"/>
      <c r="D546" s="6"/>
      <c r="E546" s="6"/>
      <c r="F546" s="6"/>
      <c r="G546" s="6"/>
      <c r="H546" s="6"/>
      <c r="L546" s="1"/>
      <c r="S546" s="186"/>
      <c r="T546" s="186"/>
      <c r="U546" s="186"/>
      <c r="V546" s="186"/>
    </row>
    <row r="547" spans="1:22" s="10" customFormat="1">
      <c r="A547" s="18"/>
      <c r="B547" s="18"/>
      <c r="C547" s="6"/>
      <c r="D547" s="6"/>
      <c r="E547" s="6"/>
      <c r="F547" s="6"/>
      <c r="G547" s="6"/>
      <c r="H547" s="6"/>
      <c r="L547" s="1"/>
      <c r="S547" s="186"/>
      <c r="T547" s="186"/>
      <c r="U547" s="186"/>
      <c r="V547" s="186"/>
    </row>
    <row r="548" spans="1:22" s="10" customFormat="1">
      <c r="A548" s="18"/>
      <c r="B548" s="18"/>
      <c r="C548" s="6"/>
      <c r="D548" s="6"/>
      <c r="E548" s="6"/>
      <c r="F548" s="6"/>
      <c r="G548" s="6"/>
      <c r="H548" s="6"/>
      <c r="L548" s="1"/>
      <c r="S548" s="186"/>
      <c r="T548" s="186"/>
      <c r="U548" s="186"/>
      <c r="V548" s="186"/>
    </row>
    <row r="549" spans="1:22" s="10" customFormat="1">
      <c r="A549" s="18"/>
      <c r="B549" s="18"/>
      <c r="C549" s="6"/>
      <c r="D549" s="6"/>
      <c r="E549" s="6"/>
      <c r="F549" s="6"/>
      <c r="G549" s="6"/>
      <c r="H549" s="6"/>
      <c r="L549" s="1"/>
      <c r="S549" s="186"/>
      <c r="T549" s="186"/>
      <c r="U549" s="186"/>
      <c r="V549" s="186"/>
    </row>
    <row r="550" spans="1:22" s="10" customFormat="1">
      <c r="A550" s="18"/>
      <c r="B550" s="18"/>
      <c r="C550" s="6"/>
      <c r="D550" s="6"/>
      <c r="E550" s="6"/>
      <c r="F550" s="6"/>
      <c r="G550" s="6"/>
      <c r="H550" s="6"/>
      <c r="L550" s="1"/>
      <c r="S550" s="186"/>
      <c r="T550" s="186"/>
      <c r="U550" s="186"/>
      <c r="V550" s="186"/>
    </row>
    <row r="551" spans="1:22" s="10" customFormat="1">
      <c r="A551" s="18"/>
      <c r="B551" s="18"/>
      <c r="C551" s="6"/>
      <c r="D551" s="6"/>
      <c r="E551" s="6"/>
      <c r="F551" s="6"/>
      <c r="G551" s="6"/>
      <c r="H551" s="6"/>
      <c r="L551" s="1"/>
      <c r="S551" s="186"/>
      <c r="T551" s="186"/>
      <c r="U551" s="186"/>
      <c r="V551" s="186"/>
    </row>
    <row r="552" spans="1:22" s="10" customFormat="1">
      <c r="A552" s="18"/>
      <c r="B552" s="18"/>
      <c r="C552" s="6"/>
      <c r="D552" s="6"/>
      <c r="E552" s="6"/>
      <c r="F552" s="6"/>
      <c r="G552" s="6"/>
      <c r="H552" s="6"/>
      <c r="L552" s="1"/>
      <c r="S552" s="186"/>
      <c r="T552" s="186"/>
      <c r="U552" s="186"/>
      <c r="V552" s="186"/>
    </row>
    <row r="553" spans="1:22" s="10" customFormat="1">
      <c r="A553" s="18"/>
      <c r="B553" s="18"/>
      <c r="C553" s="6"/>
      <c r="D553" s="6"/>
      <c r="E553" s="6"/>
      <c r="F553" s="6"/>
      <c r="G553" s="6"/>
      <c r="H553" s="6"/>
      <c r="L553" s="1"/>
      <c r="S553" s="186"/>
      <c r="T553" s="186"/>
      <c r="U553" s="186"/>
      <c r="V553" s="186"/>
    </row>
    <row r="554" spans="1:22" s="10" customFormat="1">
      <c r="A554" s="18"/>
      <c r="B554" s="18"/>
      <c r="C554" s="6"/>
      <c r="D554" s="6"/>
      <c r="E554" s="6"/>
      <c r="F554" s="6"/>
      <c r="G554" s="6"/>
      <c r="H554" s="6"/>
      <c r="L554" s="1"/>
      <c r="S554" s="186"/>
      <c r="T554" s="186"/>
      <c r="U554" s="186"/>
      <c r="V554" s="186"/>
    </row>
    <row r="555" spans="1:22" s="10" customFormat="1">
      <c r="A555" s="18"/>
      <c r="B555" s="18"/>
      <c r="C555" s="6"/>
      <c r="D555" s="6"/>
      <c r="E555" s="6"/>
      <c r="F555" s="6"/>
      <c r="G555" s="6"/>
      <c r="H555" s="6"/>
      <c r="L555" s="1"/>
      <c r="S555" s="186"/>
      <c r="T555" s="186"/>
      <c r="U555" s="186"/>
      <c r="V555" s="186"/>
    </row>
    <row r="556" spans="1:22" s="10" customFormat="1">
      <c r="A556" s="18"/>
      <c r="B556" s="18"/>
      <c r="C556" s="6"/>
      <c r="D556" s="6"/>
      <c r="E556" s="6"/>
      <c r="F556" s="6"/>
      <c r="G556" s="6"/>
      <c r="H556" s="6"/>
      <c r="L556" s="1"/>
      <c r="S556" s="186"/>
      <c r="T556" s="186"/>
      <c r="U556" s="186"/>
      <c r="V556" s="186"/>
    </row>
    <row r="557" spans="1:22" s="10" customFormat="1">
      <c r="A557" s="18"/>
      <c r="B557" s="18"/>
      <c r="C557" s="6"/>
      <c r="D557" s="6"/>
      <c r="E557" s="6"/>
      <c r="F557" s="6"/>
      <c r="G557" s="6"/>
      <c r="H557" s="6"/>
      <c r="L557" s="1"/>
      <c r="S557" s="186"/>
      <c r="T557" s="186"/>
      <c r="U557" s="186"/>
      <c r="V557" s="186"/>
    </row>
    <row r="558" spans="1:22" s="10" customFormat="1">
      <c r="A558" s="18"/>
      <c r="B558" s="18"/>
      <c r="C558" s="6"/>
      <c r="D558" s="6"/>
      <c r="E558" s="6"/>
      <c r="F558" s="6"/>
      <c r="G558" s="6"/>
      <c r="H558" s="6"/>
      <c r="L558" s="1"/>
      <c r="S558" s="186"/>
      <c r="T558" s="186"/>
      <c r="U558" s="186"/>
      <c r="V558" s="186"/>
    </row>
    <row r="559" spans="1:22" s="10" customFormat="1">
      <c r="A559" s="18"/>
      <c r="B559" s="18"/>
      <c r="C559" s="6"/>
      <c r="D559" s="6"/>
      <c r="E559" s="6"/>
      <c r="F559" s="6"/>
      <c r="G559" s="6"/>
      <c r="H559" s="6"/>
      <c r="L559" s="1"/>
      <c r="S559" s="186"/>
      <c r="T559" s="186"/>
      <c r="U559" s="186"/>
      <c r="V559" s="186"/>
    </row>
    <row r="560" spans="1:22" s="10" customFormat="1">
      <c r="A560" s="18"/>
      <c r="B560" s="18"/>
      <c r="C560" s="6"/>
      <c r="D560" s="6"/>
      <c r="E560" s="6"/>
      <c r="F560" s="6"/>
      <c r="G560" s="6"/>
      <c r="H560" s="6"/>
      <c r="L560" s="1"/>
      <c r="S560" s="186"/>
      <c r="T560" s="186"/>
      <c r="U560" s="186"/>
      <c r="V560" s="186"/>
    </row>
    <row r="561" spans="1:22" s="10" customFormat="1">
      <c r="A561" s="18"/>
      <c r="B561" s="18"/>
      <c r="C561" s="6"/>
      <c r="D561" s="6"/>
      <c r="E561" s="6"/>
      <c r="F561" s="6"/>
      <c r="G561" s="6"/>
      <c r="H561" s="6"/>
      <c r="L561" s="1"/>
      <c r="S561" s="186"/>
      <c r="T561" s="186"/>
      <c r="U561" s="186"/>
      <c r="V561" s="186"/>
    </row>
    <row r="562" spans="1:22" s="10" customFormat="1">
      <c r="A562" s="18"/>
      <c r="B562" s="18"/>
      <c r="C562" s="6"/>
      <c r="D562" s="6"/>
      <c r="E562" s="6"/>
      <c r="F562" s="6"/>
      <c r="G562" s="6"/>
      <c r="H562" s="6"/>
      <c r="L562" s="1"/>
      <c r="S562" s="186"/>
      <c r="T562" s="186"/>
      <c r="U562" s="186"/>
      <c r="V562" s="186"/>
    </row>
    <row r="563" spans="1:22" s="10" customFormat="1">
      <c r="A563" s="18"/>
      <c r="B563" s="18"/>
      <c r="C563" s="6"/>
      <c r="D563" s="6"/>
      <c r="E563" s="6"/>
      <c r="F563" s="6"/>
      <c r="G563" s="6"/>
      <c r="H563" s="6"/>
      <c r="L563" s="1"/>
      <c r="S563" s="186"/>
      <c r="T563" s="186"/>
      <c r="U563" s="186"/>
      <c r="V563" s="186"/>
    </row>
    <row r="564" spans="1:22" s="10" customFormat="1">
      <c r="A564" s="18"/>
      <c r="B564" s="18"/>
      <c r="C564" s="6"/>
      <c r="D564" s="6"/>
      <c r="E564" s="6"/>
      <c r="F564" s="6"/>
      <c r="G564" s="6"/>
      <c r="H564" s="6"/>
      <c r="L564" s="1"/>
      <c r="S564" s="186"/>
      <c r="T564" s="186"/>
      <c r="U564" s="186"/>
      <c r="V564" s="186"/>
    </row>
    <row r="565" spans="1:22" s="10" customFormat="1">
      <c r="A565" s="18"/>
      <c r="B565" s="18"/>
      <c r="C565" s="6"/>
      <c r="D565" s="6"/>
      <c r="E565" s="6"/>
      <c r="F565" s="6"/>
      <c r="G565" s="6"/>
      <c r="H565" s="6"/>
      <c r="L565" s="1"/>
      <c r="S565" s="186"/>
      <c r="T565" s="186"/>
      <c r="U565" s="186"/>
      <c r="V565" s="186"/>
    </row>
    <row r="566" spans="1:22" s="10" customFormat="1">
      <c r="A566" s="18"/>
      <c r="B566" s="18"/>
      <c r="C566" s="6"/>
      <c r="D566" s="6"/>
      <c r="E566" s="6"/>
      <c r="F566" s="6"/>
      <c r="G566" s="6"/>
      <c r="H566" s="6"/>
      <c r="L566" s="1"/>
      <c r="S566" s="186"/>
      <c r="T566" s="186"/>
      <c r="U566" s="186"/>
      <c r="V566" s="186"/>
    </row>
    <row r="567" spans="1:22" s="10" customFormat="1">
      <c r="A567" s="18"/>
      <c r="B567" s="18"/>
      <c r="C567" s="6"/>
      <c r="D567" s="6"/>
      <c r="E567" s="6"/>
      <c r="F567" s="6"/>
      <c r="G567" s="6"/>
      <c r="H567" s="6"/>
      <c r="L567" s="1"/>
      <c r="S567" s="186"/>
      <c r="T567" s="186"/>
      <c r="U567" s="186"/>
      <c r="V567" s="186"/>
    </row>
    <row r="568" spans="1:22" s="10" customFormat="1">
      <c r="A568" s="18"/>
      <c r="B568" s="18"/>
      <c r="C568" s="6"/>
      <c r="D568" s="6"/>
      <c r="E568" s="6"/>
      <c r="F568" s="6"/>
      <c r="G568" s="6"/>
      <c r="H568" s="6"/>
      <c r="L568" s="1"/>
      <c r="S568" s="186"/>
      <c r="T568" s="186"/>
      <c r="U568" s="186"/>
      <c r="V568" s="186"/>
    </row>
    <row r="569" spans="1:22" s="10" customFormat="1">
      <c r="A569" s="18"/>
      <c r="B569" s="18"/>
      <c r="C569" s="6"/>
      <c r="D569" s="6"/>
      <c r="E569" s="6"/>
      <c r="F569" s="6"/>
      <c r="G569" s="6"/>
      <c r="H569" s="6"/>
      <c r="L569" s="1"/>
      <c r="S569" s="186"/>
      <c r="T569" s="186"/>
      <c r="U569" s="186"/>
      <c r="V569" s="186"/>
    </row>
    <row r="570" spans="1:22" s="10" customFormat="1">
      <c r="A570" s="18"/>
      <c r="B570" s="18"/>
      <c r="C570" s="6"/>
      <c r="D570" s="6"/>
      <c r="E570" s="6"/>
      <c r="F570" s="6"/>
      <c r="G570" s="6"/>
      <c r="H570" s="6"/>
      <c r="L570" s="1"/>
      <c r="S570" s="186"/>
      <c r="T570" s="186"/>
      <c r="U570" s="186"/>
      <c r="V570" s="186"/>
    </row>
    <row r="571" spans="1:22" s="10" customFormat="1">
      <c r="A571" s="18"/>
      <c r="B571" s="18"/>
      <c r="C571" s="6"/>
      <c r="D571" s="6"/>
      <c r="E571" s="6"/>
      <c r="F571" s="6"/>
      <c r="G571" s="6"/>
      <c r="H571" s="6"/>
      <c r="L571" s="1"/>
      <c r="S571" s="186"/>
      <c r="T571" s="186"/>
      <c r="U571" s="186"/>
      <c r="V571" s="186"/>
    </row>
    <row r="572" spans="1:22" s="10" customFormat="1">
      <c r="A572" s="18"/>
      <c r="B572" s="18"/>
      <c r="C572" s="6"/>
      <c r="D572" s="6"/>
      <c r="E572" s="6"/>
      <c r="F572" s="6"/>
      <c r="G572" s="6"/>
      <c r="H572" s="6"/>
      <c r="L572" s="1"/>
      <c r="S572" s="186"/>
      <c r="T572" s="186"/>
      <c r="U572" s="186"/>
      <c r="V572" s="186"/>
    </row>
    <row r="573" spans="1:22" s="10" customFormat="1">
      <c r="A573" s="18"/>
      <c r="B573" s="18"/>
      <c r="C573" s="6"/>
      <c r="D573" s="6"/>
      <c r="E573" s="6"/>
      <c r="F573" s="6"/>
      <c r="G573" s="6"/>
      <c r="H573" s="6"/>
      <c r="L573" s="1"/>
      <c r="S573" s="186"/>
      <c r="T573" s="186"/>
      <c r="U573" s="186"/>
      <c r="V573" s="186"/>
    </row>
    <row r="574" spans="1:22" s="10" customFormat="1">
      <c r="A574" s="18"/>
      <c r="B574" s="18"/>
      <c r="C574" s="6"/>
      <c r="D574" s="6"/>
      <c r="E574" s="6"/>
      <c r="F574" s="6"/>
      <c r="G574" s="6"/>
      <c r="H574" s="6"/>
      <c r="L574" s="1"/>
      <c r="S574" s="186"/>
      <c r="T574" s="186"/>
      <c r="U574" s="186"/>
      <c r="V574" s="186"/>
    </row>
    <row r="575" spans="1:22" s="10" customFormat="1">
      <c r="A575" s="18"/>
      <c r="B575" s="18"/>
      <c r="C575" s="6"/>
      <c r="D575" s="6"/>
      <c r="E575" s="6"/>
      <c r="F575" s="6"/>
      <c r="G575" s="6"/>
      <c r="H575" s="6"/>
      <c r="L575" s="1"/>
      <c r="S575" s="186"/>
      <c r="T575" s="186"/>
      <c r="U575" s="186"/>
      <c r="V575" s="186"/>
    </row>
    <row r="576" spans="1:22" s="10" customFormat="1">
      <c r="A576" s="18"/>
      <c r="B576" s="18"/>
      <c r="C576" s="6"/>
      <c r="D576" s="6"/>
      <c r="E576" s="6"/>
      <c r="F576" s="6"/>
      <c r="G576" s="6"/>
      <c r="H576" s="6"/>
      <c r="L576" s="1"/>
      <c r="S576" s="186"/>
      <c r="T576" s="186"/>
      <c r="U576" s="186"/>
      <c r="V576" s="186"/>
    </row>
    <row r="577" spans="1:22" s="10" customFormat="1">
      <c r="A577" s="18"/>
      <c r="B577" s="18"/>
      <c r="C577" s="6"/>
      <c r="D577" s="6"/>
      <c r="E577" s="6"/>
      <c r="F577" s="6"/>
      <c r="G577" s="6"/>
      <c r="H577" s="6"/>
      <c r="L577" s="1"/>
      <c r="S577" s="186"/>
      <c r="T577" s="186"/>
      <c r="U577" s="186"/>
      <c r="V577" s="186"/>
    </row>
    <row r="578" spans="1:22" s="10" customFormat="1">
      <c r="A578" s="18"/>
      <c r="B578" s="18"/>
      <c r="C578" s="6"/>
      <c r="D578" s="6"/>
      <c r="E578" s="6"/>
      <c r="F578" s="6"/>
      <c r="G578" s="6"/>
      <c r="H578" s="6"/>
      <c r="L578" s="1"/>
      <c r="S578" s="186"/>
      <c r="T578" s="186"/>
      <c r="U578" s="186"/>
      <c r="V578" s="186"/>
    </row>
    <row r="579" spans="1:22" s="10" customFormat="1">
      <c r="A579" s="18"/>
      <c r="B579" s="18"/>
      <c r="C579" s="6"/>
      <c r="D579" s="6"/>
      <c r="E579" s="6"/>
      <c r="F579" s="6"/>
      <c r="G579" s="6"/>
      <c r="H579" s="6"/>
      <c r="L579" s="1"/>
      <c r="S579" s="186"/>
      <c r="T579" s="186"/>
      <c r="U579" s="186"/>
      <c r="V579" s="186"/>
    </row>
    <row r="580" spans="1:22" s="10" customFormat="1">
      <c r="A580" s="18"/>
      <c r="B580" s="18"/>
      <c r="C580" s="6"/>
      <c r="D580" s="6"/>
      <c r="E580" s="6"/>
      <c r="F580" s="6"/>
      <c r="G580" s="6"/>
      <c r="H580" s="6"/>
      <c r="L580" s="1"/>
      <c r="S580" s="186"/>
      <c r="T580" s="186"/>
      <c r="U580" s="186"/>
      <c r="V580" s="186"/>
    </row>
    <row r="581" spans="1:22" s="10" customFormat="1">
      <c r="A581" s="18"/>
      <c r="B581" s="18"/>
      <c r="C581" s="6"/>
      <c r="D581" s="6"/>
      <c r="E581" s="6"/>
      <c r="F581" s="6"/>
      <c r="G581" s="6"/>
      <c r="H581" s="6"/>
      <c r="L581" s="1"/>
      <c r="S581" s="186"/>
      <c r="T581" s="186"/>
      <c r="U581" s="186"/>
      <c r="V581" s="186"/>
    </row>
    <row r="582" spans="1:22" s="10" customFormat="1">
      <c r="A582" s="18"/>
      <c r="B582" s="18"/>
      <c r="C582" s="6"/>
      <c r="D582" s="6"/>
      <c r="E582" s="6"/>
      <c r="F582" s="6"/>
      <c r="G582" s="6"/>
      <c r="H582" s="6"/>
      <c r="L582" s="1"/>
      <c r="S582" s="186"/>
      <c r="T582" s="186"/>
      <c r="U582" s="186"/>
      <c r="V582" s="186"/>
    </row>
    <row r="583" spans="1:22" s="10" customFormat="1">
      <c r="A583" s="18"/>
      <c r="B583" s="18"/>
      <c r="C583" s="6"/>
      <c r="D583" s="6"/>
      <c r="E583" s="6"/>
      <c r="F583" s="6"/>
      <c r="G583" s="6"/>
      <c r="H583" s="6"/>
      <c r="L583" s="1"/>
      <c r="S583" s="186"/>
      <c r="T583" s="186"/>
      <c r="U583" s="186"/>
      <c r="V583" s="186"/>
    </row>
    <row r="584" spans="1:22" s="10" customFormat="1">
      <c r="A584" s="18"/>
      <c r="B584" s="18"/>
      <c r="C584" s="6"/>
      <c r="D584" s="6"/>
      <c r="E584" s="6"/>
      <c r="F584" s="6"/>
      <c r="G584" s="6"/>
      <c r="H584" s="6"/>
      <c r="L584" s="1"/>
      <c r="S584" s="186"/>
      <c r="T584" s="186"/>
      <c r="U584" s="186"/>
      <c r="V584" s="186"/>
    </row>
    <row r="585" spans="1:22" s="10" customFormat="1">
      <c r="A585" s="18"/>
      <c r="B585" s="18"/>
      <c r="C585" s="6"/>
      <c r="D585" s="6"/>
      <c r="E585" s="6"/>
      <c r="F585" s="6"/>
      <c r="G585" s="6"/>
      <c r="H585" s="6"/>
      <c r="L585" s="1"/>
      <c r="S585" s="186"/>
      <c r="T585" s="186"/>
      <c r="U585" s="186"/>
      <c r="V585" s="186"/>
    </row>
    <row r="586" spans="1:22" s="10" customFormat="1">
      <c r="A586" s="18"/>
      <c r="B586" s="18"/>
      <c r="C586" s="6"/>
      <c r="D586" s="6"/>
      <c r="E586" s="6"/>
      <c r="F586" s="6"/>
      <c r="G586" s="6"/>
      <c r="H586" s="6"/>
      <c r="L586" s="1"/>
      <c r="S586" s="186"/>
      <c r="T586" s="186"/>
      <c r="U586" s="186"/>
      <c r="V586" s="186"/>
    </row>
    <row r="587" spans="1:22" s="10" customFormat="1">
      <c r="A587" s="18"/>
      <c r="B587" s="18"/>
      <c r="C587" s="6"/>
      <c r="D587" s="6"/>
      <c r="E587" s="6"/>
      <c r="F587" s="6"/>
      <c r="G587" s="6"/>
      <c r="H587" s="6"/>
      <c r="L587" s="1"/>
      <c r="S587" s="186"/>
      <c r="T587" s="186"/>
      <c r="U587" s="186"/>
      <c r="V587" s="186"/>
    </row>
    <row r="588" spans="1:22" s="10" customFormat="1">
      <c r="A588" s="18"/>
      <c r="B588" s="18"/>
      <c r="C588" s="6"/>
      <c r="D588" s="6"/>
      <c r="E588" s="6"/>
      <c r="F588" s="6"/>
      <c r="G588" s="6"/>
      <c r="H588" s="6"/>
      <c r="L588" s="1"/>
      <c r="S588" s="186"/>
      <c r="T588" s="186"/>
      <c r="U588" s="186"/>
      <c r="V588" s="186"/>
    </row>
    <row r="589" spans="1:22" s="10" customFormat="1">
      <c r="A589" s="18"/>
      <c r="B589" s="18"/>
      <c r="C589" s="6"/>
      <c r="D589" s="6"/>
      <c r="E589" s="6"/>
      <c r="F589" s="6"/>
      <c r="G589" s="6"/>
      <c r="H589" s="6"/>
      <c r="L589" s="1"/>
      <c r="S589" s="186"/>
      <c r="T589" s="186"/>
      <c r="U589" s="186"/>
      <c r="V589" s="186"/>
    </row>
    <row r="590" spans="1:22" s="10" customFormat="1">
      <c r="A590" s="18"/>
      <c r="B590" s="18"/>
      <c r="C590" s="6"/>
      <c r="D590" s="6"/>
      <c r="E590" s="6"/>
      <c r="F590" s="6"/>
      <c r="G590" s="6"/>
      <c r="H590" s="6"/>
      <c r="L590" s="1"/>
      <c r="S590" s="186"/>
      <c r="T590" s="186"/>
      <c r="U590" s="186"/>
      <c r="V590" s="186"/>
    </row>
    <row r="591" spans="1:22" s="10" customFormat="1">
      <c r="A591" s="18"/>
      <c r="B591" s="18"/>
      <c r="C591" s="6"/>
      <c r="D591" s="6"/>
      <c r="E591" s="6"/>
      <c r="F591" s="6"/>
      <c r="G591" s="6"/>
      <c r="H591" s="6"/>
      <c r="L591" s="1"/>
      <c r="S591" s="186"/>
      <c r="T591" s="186"/>
      <c r="U591" s="186"/>
      <c r="V591" s="186"/>
    </row>
    <row r="592" spans="1:22" s="10" customFormat="1">
      <c r="A592" s="18"/>
      <c r="B592" s="18"/>
      <c r="C592" s="6"/>
      <c r="D592" s="6"/>
      <c r="E592" s="6"/>
      <c r="F592" s="6"/>
      <c r="G592" s="6"/>
      <c r="H592" s="6"/>
      <c r="L592" s="1"/>
      <c r="S592" s="186"/>
      <c r="T592" s="186"/>
      <c r="U592" s="186"/>
      <c r="V592" s="186"/>
    </row>
    <row r="593" spans="1:22" s="10" customFormat="1">
      <c r="A593" s="18"/>
      <c r="B593" s="18"/>
      <c r="C593" s="6"/>
      <c r="D593" s="6"/>
      <c r="E593" s="6"/>
      <c r="F593" s="6"/>
      <c r="G593" s="6"/>
      <c r="H593" s="6"/>
      <c r="L593" s="1"/>
      <c r="S593" s="186"/>
      <c r="T593" s="186"/>
      <c r="U593" s="186"/>
      <c r="V593" s="186"/>
    </row>
    <row r="594" spans="1:22" s="10" customFormat="1">
      <c r="A594" s="18"/>
      <c r="B594" s="18"/>
      <c r="C594" s="6"/>
      <c r="D594" s="6"/>
      <c r="E594" s="6"/>
      <c r="F594" s="6"/>
      <c r="G594" s="6"/>
      <c r="H594" s="6"/>
      <c r="L594" s="1"/>
      <c r="S594" s="186"/>
      <c r="T594" s="186"/>
      <c r="U594" s="186"/>
      <c r="V594" s="186"/>
    </row>
    <row r="595" spans="1:22" s="10" customFormat="1">
      <c r="A595" s="18"/>
      <c r="B595" s="18"/>
      <c r="C595" s="6"/>
      <c r="D595" s="6"/>
      <c r="E595" s="6"/>
      <c r="F595" s="6"/>
      <c r="G595" s="6"/>
      <c r="H595" s="6"/>
      <c r="L595" s="1"/>
      <c r="S595" s="186"/>
      <c r="T595" s="186"/>
      <c r="U595" s="186"/>
      <c r="V595" s="186"/>
    </row>
    <row r="596" spans="1:22" s="10" customFormat="1">
      <c r="A596" s="18"/>
      <c r="B596" s="18"/>
      <c r="C596" s="6"/>
      <c r="D596" s="6"/>
      <c r="E596" s="6"/>
      <c r="F596" s="6"/>
      <c r="G596" s="6"/>
      <c r="H596" s="6"/>
      <c r="L596" s="1"/>
      <c r="S596" s="186"/>
      <c r="T596" s="186"/>
      <c r="U596" s="186"/>
      <c r="V596" s="186"/>
    </row>
    <row r="597" spans="1:22" s="10" customFormat="1">
      <c r="A597" s="18"/>
      <c r="B597" s="18"/>
      <c r="C597" s="6"/>
      <c r="D597" s="6"/>
      <c r="E597" s="6"/>
      <c r="F597" s="6"/>
      <c r="G597" s="6"/>
      <c r="H597" s="6"/>
      <c r="L597" s="1"/>
      <c r="S597" s="186"/>
      <c r="T597" s="186"/>
      <c r="U597" s="186"/>
      <c r="V597" s="186"/>
    </row>
    <row r="598" spans="1:22" s="10" customFormat="1">
      <c r="A598" s="18"/>
      <c r="B598" s="18"/>
      <c r="C598" s="6"/>
      <c r="D598" s="6"/>
      <c r="E598" s="6"/>
      <c r="F598" s="6"/>
      <c r="G598" s="6"/>
      <c r="H598" s="6"/>
      <c r="L598" s="1"/>
      <c r="S598" s="186"/>
      <c r="T598" s="186"/>
      <c r="U598" s="186"/>
      <c r="V598" s="186"/>
    </row>
    <row r="599" spans="1:22" s="10" customFormat="1">
      <c r="A599" s="18"/>
      <c r="B599" s="18"/>
      <c r="C599" s="6"/>
      <c r="D599" s="6"/>
      <c r="E599" s="6"/>
      <c r="F599" s="6"/>
      <c r="G599" s="6"/>
      <c r="H599" s="6"/>
      <c r="L599" s="1"/>
      <c r="S599" s="186"/>
      <c r="T599" s="186"/>
      <c r="U599" s="186"/>
      <c r="V599" s="186"/>
    </row>
    <row r="600" spans="1:22" s="10" customFormat="1">
      <c r="A600" s="18"/>
      <c r="B600" s="18"/>
      <c r="C600" s="6"/>
      <c r="D600" s="6"/>
      <c r="E600" s="6"/>
      <c r="F600" s="6"/>
      <c r="G600" s="6"/>
      <c r="H600" s="6"/>
      <c r="L600" s="1"/>
      <c r="S600" s="186"/>
      <c r="T600" s="186"/>
      <c r="U600" s="186"/>
      <c r="V600" s="186"/>
    </row>
    <row r="601" spans="1:22" s="10" customFormat="1">
      <c r="A601" s="18"/>
      <c r="B601" s="18"/>
      <c r="C601" s="6"/>
      <c r="D601" s="6"/>
      <c r="E601" s="6"/>
      <c r="F601" s="6"/>
      <c r="G601" s="6"/>
      <c r="H601" s="6"/>
      <c r="L601" s="1"/>
      <c r="S601" s="186"/>
      <c r="T601" s="186"/>
      <c r="U601" s="186"/>
      <c r="V601" s="186"/>
    </row>
    <row r="602" spans="1:22" s="10" customFormat="1">
      <c r="A602" s="18"/>
      <c r="B602" s="18"/>
      <c r="C602" s="6"/>
      <c r="D602" s="6"/>
      <c r="E602" s="6"/>
      <c r="F602" s="6"/>
      <c r="G602" s="6"/>
      <c r="H602" s="6"/>
      <c r="L602" s="1"/>
      <c r="S602" s="186"/>
      <c r="T602" s="186"/>
      <c r="U602" s="186"/>
      <c r="V602" s="186"/>
    </row>
    <row r="603" spans="1:22" s="10" customFormat="1">
      <c r="A603" s="18"/>
      <c r="B603" s="18"/>
      <c r="C603" s="6"/>
      <c r="D603" s="6"/>
      <c r="E603" s="6"/>
      <c r="F603" s="6"/>
      <c r="G603" s="6"/>
      <c r="H603" s="6"/>
      <c r="L603" s="1"/>
      <c r="S603" s="186"/>
      <c r="T603" s="186"/>
      <c r="U603" s="186"/>
      <c r="V603" s="186"/>
    </row>
    <row r="604" spans="1:22" s="10" customFormat="1">
      <c r="A604" s="18"/>
      <c r="B604" s="18"/>
      <c r="C604" s="6"/>
      <c r="D604" s="6"/>
      <c r="E604" s="6"/>
      <c r="F604" s="6"/>
      <c r="G604" s="6"/>
      <c r="H604" s="6"/>
      <c r="L604" s="1"/>
      <c r="S604" s="186"/>
      <c r="T604" s="186"/>
      <c r="U604" s="186"/>
      <c r="V604" s="186"/>
    </row>
    <row r="605" spans="1:22" s="10" customFormat="1">
      <c r="A605" s="18"/>
      <c r="B605" s="18"/>
      <c r="C605" s="6"/>
      <c r="D605" s="6"/>
      <c r="E605" s="6"/>
      <c r="F605" s="6"/>
      <c r="G605" s="6"/>
      <c r="H605" s="6"/>
      <c r="L605" s="1"/>
      <c r="S605" s="186"/>
      <c r="T605" s="186"/>
      <c r="U605" s="186"/>
      <c r="V605" s="186"/>
    </row>
    <row r="606" spans="1:22" s="10" customFormat="1">
      <c r="A606" s="18"/>
      <c r="B606" s="18"/>
      <c r="C606" s="9"/>
      <c r="D606" s="9"/>
      <c r="E606" s="9"/>
      <c r="F606" s="9"/>
      <c r="G606" s="9"/>
      <c r="H606" s="9"/>
      <c r="L606" s="1"/>
      <c r="S606" s="186"/>
      <c r="T606" s="186"/>
      <c r="U606" s="186"/>
      <c r="V606" s="186"/>
    </row>
    <row r="607" spans="1:22" s="10" customFormat="1">
      <c r="A607" s="18"/>
      <c r="B607" s="18"/>
      <c r="C607" s="9"/>
      <c r="D607" s="9"/>
      <c r="E607" s="9"/>
      <c r="F607" s="9"/>
      <c r="G607" s="9"/>
      <c r="H607" s="9"/>
      <c r="L607" s="1"/>
      <c r="S607" s="186"/>
      <c r="T607" s="186"/>
      <c r="U607" s="186"/>
      <c r="V607" s="186"/>
    </row>
    <row r="608" spans="1:22" s="10" customFormat="1">
      <c r="A608" s="18"/>
      <c r="B608" s="18"/>
      <c r="C608" s="9"/>
      <c r="D608" s="9"/>
      <c r="E608" s="9"/>
      <c r="F608" s="9"/>
      <c r="G608" s="9"/>
      <c r="H608" s="9"/>
      <c r="L608" s="1"/>
      <c r="S608" s="186"/>
      <c r="T608" s="186"/>
      <c r="U608" s="186"/>
      <c r="V608" s="186"/>
    </row>
    <row r="609" spans="1:22" s="10" customFormat="1">
      <c r="A609" s="18"/>
      <c r="B609" s="18"/>
      <c r="C609" s="9"/>
      <c r="D609" s="9"/>
      <c r="E609" s="9"/>
      <c r="F609" s="9"/>
      <c r="G609" s="9"/>
      <c r="H609" s="9"/>
      <c r="L609" s="1"/>
      <c r="S609" s="186"/>
      <c r="T609" s="186"/>
      <c r="U609" s="186"/>
      <c r="V609" s="186"/>
    </row>
    <row r="610" spans="1:22" s="10" customFormat="1">
      <c r="A610" s="18"/>
      <c r="B610" s="18"/>
      <c r="C610" s="9"/>
      <c r="D610" s="9"/>
      <c r="E610" s="9"/>
      <c r="F610" s="9"/>
      <c r="G610" s="9"/>
      <c r="H610" s="9"/>
      <c r="L610" s="1"/>
      <c r="S610" s="186"/>
      <c r="T610" s="186"/>
      <c r="U610" s="186"/>
      <c r="V610" s="186"/>
    </row>
    <row r="611" spans="1:22" s="10" customFormat="1">
      <c r="A611" s="18"/>
      <c r="B611" s="18"/>
      <c r="C611" s="9"/>
      <c r="D611" s="9"/>
      <c r="E611" s="9"/>
      <c r="F611" s="9"/>
      <c r="G611" s="9"/>
      <c r="H611" s="9"/>
      <c r="L611" s="1"/>
      <c r="S611" s="186"/>
      <c r="T611" s="186"/>
      <c r="U611" s="186"/>
      <c r="V611" s="186"/>
    </row>
    <row r="612" spans="1:22" s="10" customFormat="1">
      <c r="A612" s="18"/>
      <c r="B612" s="18"/>
      <c r="C612" s="9"/>
      <c r="D612" s="9"/>
      <c r="E612" s="9"/>
      <c r="F612" s="9"/>
      <c r="G612" s="9"/>
      <c r="H612" s="9"/>
      <c r="L612" s="1"/>
      <c r="S612" s="186"/>
      <c r="T612" s="186"/>
      <c r="U612" s="186"/>
      <c r="V612" s="186"/>
    </row>
    <row r="613" spans="1:22" s="10" customFormat="1">
      <c r="A613" s="18"/>
      <c r="B613" s="18"/>
      <c r="C613" s="9"/>
      <c r="D613" s="9"/>
      <c r="E613" s="9"/>
      <c r="F613" s="9"/>
      <c r="G613" s="9"/>
      <c r="H613" s="9"/>
      <c r="L613" s="1"/>
      <c r="S613" s="186"/>
      <c r="T613" s="186"/>
      <c r="U613" s="186"/>
      <c r="V613" s="186"/>
    </row>
    <row r="614" spans="1:22" s="10" customFormat="1">
      <c r="A614" s="18"/>
      <c r="B614" s="18"/>
      <c r="C614" s="9"/>
      <c r="D614" s="9"/>
      <c r="E614" s="9"/>
      <c r="F614" s="9"/>
      <c r="G614" s="9"/>
      <c r="H614" s="9"/>
      <c r="L614" s="1"/>
      <c r="S614" s="186"/>
      <c r="T614" s="186"/>
      <c r="U614" s="186"/>
      <c r="V614" s="186"/>
    </row>
    <row r="615" spans="1:22" s="10" customFormat="1">
      <c r="A615" s="18"/>
      <c r="B615" s="18"/>
      <c r="C615" s="9"/>
      <c r="D615" s="9"/>
      <c r="E615" s="9"/>
      <c r="F615" s="9"/>
      <c r="G615" s="9"/>
      <c r="H615" s="9"/>
      <c r="L615" s="1"/>
      <c r="S615" s="186"/>
      <c r="T615" s="186"/>
      <c r="U615" s="186"/>
      <c r="V615" s="186"/>
    </row>
    <row r="616" spans="1:22" s="10" customFormat="1">
      <c r="A616" s="18"/>
      <c r="B616" s="18"/>
      <c r="C616" s="9"/>
      <c r="D616" s="9"/>
      <c r="E616" s="9"/>
      <c r="F616" s="9"/>
      <c r="G616" s="9"/>
      <c r="H616" s="9"/>
      <c r="L616" s="1"/>
      <c r="S616" s="186"/>
      <c r="T616" s="186"/>
      <c r="U616" s="186"/>
      <c r="V616" s="186"/>
    </row>
    <row r="617" spans="1:22" s="10" customFormat="1">
      <c r="A617" s="18"/>
      <c r="B617" s="18"/>
      <c r="C617" s="9"/>
      <c r="D617" s="9"/>
      <c r="E617" s="9"/>
      <c r="F617" s="9"/>
      <c r="G617" s="9"/>
      <c r="H617" s="9"/>
      <c r="L617" s="1"/>
      <c r="S617" s="186"/>
      <c r="T617" s="186"/>
      <c r="U617" s="186"/>
      <c r="V617" s="186"/>
    </row>
    <row r="618" spans="1:22" s="10" customFormat="1">
      <c r="A618" s="18"/>
      <c r="B618" s="18"/>
      <c r="C618" s="9"/>
      <c r="D618" s="9"/>
      <c r="E618" s="9"/>
      <c r="F618" s="9"/>
      <c r="G618" s="9"/>
      <c r="H618" s="9"/>
      <c r="L618" s="1"/>
      <c r="S618" s="186"/>
      <c r="T618" s="186"/>
      <c r="U618" s="186"/>
      <c r="V618" s="186"/>
    </row>
    <row r="619" spans="1:22" s="10" customFormat="1">
      <c r="A619" s="18"/>
      <c r="B619" s="18"/>
      <c r="C619" s="9"/>
      <c r="D619" s="9"/>
      <c r="E619" s="9"/>
      <c r="F619" s="9"/>
      <c r="G619" s="9"/>
      <c r="H619" s="9"/>
      <c r="L619" s="1"/>
      <c r="S619" s="186"/>
      <c r="T619" s="186"/>
      <c r="U619" s="186"/>
      <c r="V619" s="186"/>
    </row>
    <row r="620" spans="1:22" s="10" customFormat="1">
      <c r="A620" s="18"/>
      <c r="B620" s="18"/>
      <c r="C620" s="9"/>
      <c r="D620" s="9"/>
      <c r="E620" s="9"/>
      <c r="F620" s="9"/>
      <c r="G620" s="9"/>
      <c r="H620" s="9"/>
      <c r="L620" s="1"/>
      <c r="S620" s="186"/>
      <c r="T620" s="186"/>
      <c r="U620" s="186"/>
      <c r="V620" s="186"/>
    </row>
    <row r="621" spans="1:22" s="10" customFormat="1">
      <c r="A621" s="18"/>
      <c r="B621" s="18"/>
      <c r="C621" s="9"/>
      <c r="D621" s="9"/>
      <c r="E621" s="9"/>
      <c r="F621" s="9"/>
      <c r="G621" s="9"/>
      <c r="H621" s="9"/>
      <c r="L621" s="1"/>
      <c r="S621" s="186"/>
      <c r="T621" s="186"/>
      <c r="U621" s="186"/>
      <c r="V621" s="186"/>
    </row>
    <row r="622" spans="1:22" s="10" customFormat="1">
      <c r="A622" s="18"/>
      <c r="B622" s="18"/>
      <c r="C622" s="9"/>
      <c r="D622" s="9"/>
      <c r="E622" s="9"/>
      <c r="F622" s="9"/>
      <c r="G622" s="9"/>
      <c r="H622" s="9"/>
      <c r="L622" s="1"/>
      <c r="S622" s="186"/>
      <c r="T622" s="186"/>
      <c r="U622" s="186"/>
      <c r="V622" s="186"/>
    </row>
    <row r="623" spans="1:22" s="10" customFormat="1">
      <c r="A623" s="18"/>
      <c r="B623" s="18"/>
      <c r="C623" s="9"/>
      <c r="D623" s="9"/>
      <c r="E623" s="9"/>
      <c r="F623" s="9"/>
      <c r="G623" s="9"/>
      <c r="H623" s="9"/>
      <c r="L623" s="1"/>
      <c r="S623" s="186"/>
      <c r="T623" s="186"/>
      <c r="U623" s="186"/>
      <c r="V623" s="186"/>
    </row>
    <row r="624" spans="1:22" s="10" customFormat="1">
      <c r="A624" s="18"/>
      <c r="B624" s="18"/>
      <c r="C624" s="9"/>
      <c r="D624" s="9"/>
      <c r="E624" s="9"/>
      <c r="F624" s="9"/>
      <c r="G624" s="9"/>
      <c r="H624" s="9"/>
      <c r="L624" s="1"/>
      <c r="S624" s="186"/>
      <c r="T624" s="186"/>
      <c r="U624" s="186"/>
      <c r="V624" s="186"/>
    </row>
    <row r="625" spans="1:22" s="10" customFormat="1">
      <c r="A625" s="18"/>
      <c r="B625" s="18"/>
      <c r="C625" s="9"/>
      <c r="D625" s="9"/>
      <c r="E625" s="9"/>
      <c r="F625" s="9"/>
      <c r="G625" s="9"/>
      <c r="H625" s="9"/>
      <c r="L625" s="1"/>
      <c r="S625" s="186"/>
      <c r="T625" s="186"/>
      <c r="U625" s="186"/>
      <c r="V625" s="186"/>
    </row>
    <row r="626" spans="1:22" s="10" customFormat="1">
      <c r="A626" s="18"/>
      <c r="B626" s="18"/>
      <c r="C626" s="9"/>
      <c r="D626" s="9"/>
      <c r="E626" s="9"/>
      <c r="F626" s="9"/>
      <c r="G626" s="9"/>
      <c r="H626" s="9"/>
      <c r="L626" s="1"/>
      <c r="S626" s="186"/>
      <c r="T626" s="186"/>
      <c r="U626" s="186"/>
      <c r="V626" s="186"/>
    </row>
    <row r="627" spans="1:22" s="10" customFormat="1">
      <c r="A627" s="18"/>
      <c r="B627" s="18"/>
      <c r="C627" s="9"/>
      <c r="D627" s="9"/>
      <c r="E627" s="9"/>
      <c r="F627" s="9"/>
      <c r="G627" s="9"/>
      <c r="H627" s="9"/>
      <c r="L627" s="1"/>
      <c r="S627" s="186"/>
      <c r="T627" s="186"/>
      <c r="U627" s="186"/>
      <c r="V627" s="186"/>
    </row>
    <row r="628" spans="1:22" s="10" customFormat="1">
      <c r="A628" s="18"/>
      <c r="B628" s="18"/>
      <c r="C628" s="9"/>
      <c r="D628" s="9"/>
      <c r="E628" s="9"/>
      <c r="F628" s="9"/>
      <c r="G628" s="9"/>
      <c r="H628" s="9"/>
      <c r="L628" s="1"/>
      <c r="S628" s="186"/>
      <c r="T628" s="186"/>
      <c r="U628" s="186"/>
      <c r="V628" s="186"/>
    </row>
    <row r="629" spans="1:22" s="10" customFormat="1">
      <c r="A629" s="18"/>
      <c r="B629" s="18"/>
      <c r="C629" s="9"/>
      <c r="D629" s="9"/>
      <c r="E629" s="9"/>
      <c r="F629" s="9"/>
      <c r="G629" s="9"/>
      <c r="H629" s="9"/>
      <c r="L629" s="1"/>
      <c r="S629" s="186"/>
      <c r="T629" s="186"/>
      <c r="U629" s="186"/>
      <c r="V629" s="186"/>
    </row>
    <row r="630" spans="1:22" s="10" customFormat="1">
      <c r="A630" s="18"/>
      <c r="B630" s="18"/>
      <c r="C630" s="9"/>
      <c r="D630" s="9"/>
      <c r="E630" s="9"/>
      <c r="F630" s="9"/>
      <c r="G630" s="9"/>
      <c r="H630" s="9"/>
      <c r="L630" s="1"/>
      <c r="S630" s="186"/>
      <c r="T630" s="186"/>
      <c r="U630" s="186"/>
      <c r="V630" s="186"/>
    </row>
    <row r="631" spans="1:22" s="10" customFormat="1">
      <c r="A631" s="18"/>
      <c r="B631" s="18"/>
      <c r="C631" s="9"/>
      <c r="D631" s="9"/>
      <c r="E631" s="9"/>
      <c r="F631" s="9"/>
      <c r="G631" s="9"/>
      <c r="H631" s="9"/>
      <c r="L631" s="1"/>
      <c r="S631" s="186"/>
      <c r="T631" s="186"/>
      <c r="U631" s="186"/>
      <c r="V631" s="186"/>
    </row>
    <row r="632" spans="1:22" s="10" customFormat="1">
      <c r="A632" s="18"/>
      <c r="B632" s="18"/>
      <c r="C632" s="9"/>
      <c r="D632" s="9"/>
      <c r="E632" s="9"/>
      <c r="F632" s="9"/>
      <c r="G632" s="9"/>
      <c r="H632" s="9"/>
      <c r="L632" s="1"/>
      <c r="S632" s="186"/>
      <c r="T632" s="186"/>
      <c r="U632" s="186"/>
      <c r="V632" s="186"/>
    </row>
    <row r="633" spans="1:22" s="10" customFormat="1">
      <c r="A633" s="18"/>
      <c r="B633" s="18"/>
      <c r="C633" s="9"/>
      <c r="D633" s="9"/>
      <c r="E633" s="9"/>
      <c r="F633" s="9"/>
      <c r="G633" s="9"/>
      <c r="H633" s="9"/>
      <c r="L633" s="1"/>
      <c r="S633" s="186"/>
      <c r="T633" s="186"/>
      <c r="U633" s="186"/>
      <c r="V633" s="186"/>
    </row>
    <row r="634" spans="1:22" s="10" customFormat="1">
      <c r="A634" s="18"/>
      <c r="B634" s="18"/>
      <c r="C634" s="9"/>
      <c r="D634" s="9"/>
      <c r="E634" s="9"/>
      <c r="F634" s="9"/>
      <c r="G634" s="9"/>
      <c r="H634" s="9"/>
      <c r="L634" s="1"/>
      <c r="S634" s="186"/>
      <c r="T634" s="186"/>
      <c r="U634" s="186"/>
      <c r="V634" s="186"/>
    </row>
    <row r="635" spans="1:22" s="10" customFormat="1">
      <c r="A635" s="18"/>
      <c r="B635" s="18"/>
      <c r="C635" s="9"/>
      <c r="D635" s="9"/>
      <c r="E635" s="9"/>
      <c r="F635" s="9"/>
      <c r="G635" s="9"/>
      <c r="H635" s="9"/>
      <c r="L635" s="1"/>
      <c r="S635" s="186"/>
      <c r="T635" s="186"/>
      <c r="U635" s="186"/>
      <c r="V635" s="186"/>
    </row>
    <row r="636" spans="1:22" s="10" customFormat="1">
      <c r="A636" s="18"/>
      <c r="B636" s="18"/>
      <c r="C636" s="9"/>
      <c r="D636" s="9"/>
      <c r="E636" s="9"/>
      <c r="F636" s="9"/>
      <c r="G636" s="9"/>
      <c r="H636" s="9"/>
      <c r="L636" s="1"/>
      <c r="S636" s="186"/>
      <c r="T636" s="186"/>
      <c r="U636" s="186"/>
      <c r="V636" s="186"/>
    </row>
    <row r="637" spans="1:22" s="10" customFormat="1">
      <c r="A637" s="18"/>
      <c r="B637" s="18"/>
      <c r="C637" s="9"/>
      <c r="D637" s="9"/>
      <c r="E637" s="9"/>
      <c r="F637" s="9"/>
      <c r="G637" s="9"/>
      <c r="H637" s="9"/>
      <c r="L637" s="1"/>
      <c r="S637" s="186"/>
      <c r="T637" s="186"/>
      <c r="U637" s="186"/>
      <c r="V637" s="186"/>
    </row>
    <row r="638" spans="1:22" s="10" customFormat="1">
      <c r="A638" s="18"/>
      <c r="B638" s="18"/>
      <c r="C638" s="9"/>
      <c r="D638" s="9"/>
      <c r="E638" s="9"/>
      <c r="F638" s="9"/>
      <c r="G638" s="9"/>
      <c r="H638" s="9"/>
      <c r="L638" s="1"/>
      <c r="S638" s="186"/>
      <c r="T638" s="186"/>
      <c r="U638" s="186"/>
      <c r="V638" s="186"/>
    </row>
    <row r="639" spans="1:22" s="10" customFormat="1">
      <c r="A639" s="18"/>
      <c r="B639" s="18"/>
      <c r="C639" s="9"/>
      <c r="D639" s="9"/>
      <c r="E639" s="9"/>
      <c r="F639" s="9"/>
      <c r="G639" s="9"/>
      <c r="H639" s="9"/>
      <c r="L639" s="1"/>
      <c r="S639" s="186"/>
      <c r="T639" s="186"/>
      <c r="U639" s="186"/>
      <c r="V639" s="186"/>
    </row>
  </sheetData>
  <mergeCells count="278">
    <mergeCell ref="K152:K153"/>
    <mergeCell ref="D142:F142"/>
    <mergeCell ref="D141:F141"/>
    <mergeCell ref="A95:K95"/>
    <mergeCell ref="A96:D96"/>
    <mergeCell ref="E96:F96"/>
    <mergeCell ref="A97:D97"/>
    <mergeCell ref="E97:F97"/>
    <mergeCell ref="H131:P131"/>
    <mergeCell ref="G149:R149"/>
    <mergeCell ref="G130:R130"/>
    <mergeCell ref="Q131:Q134"/>
    <mergeCell ref="R131:R134"/>
    <mergeCell ref="D149:F153"/>
    <mergeCell ref="A128:O128"/>
    <mergeCell ref="A149:B153"/>
    <mergeCell ref="C149:C153"/>
    <mergeCell ref="E102:F102"/>
    <mergeCell ref="E101:F101"/>
    <mergeCell ref="E100:F100"/>
    <mergeCell ref="E99:F99"/>
    <mergeCell ref="E98:F98"/>
    <mergeCell ref="E106:F106"/>
    <mergeCell ref="E105:F105"/>
    <mergeCell ref="T181:U182"/>
    <mergeCell ref="W181:X182"/>
    <mergeCell ref="J182:L183"/>
    <mergeCell ref="M182:O183"/>
    <mergeCell ref="Q31:R31"/>
    <mergeCell ref="Q32:R32"/>
    <mergeCell ref="Q33:R33"/>
    <mergeCell ref="K151:P151"/>
    <mergeCell ref="L152:P152"/>
    <mergeCell ref="A89:J89"/>
    <mergeCell ref="A90:J90"/>
    <mergeCell ref="A91:K91"/>
    <mergeCell ref="A92:J92"/>
    <mergeCell ref="A93:J93"/>
    <mergeCell ref="A94:J94"/>
    <mergeCell ref="A100:D100"/>
    <mergeCell ref="A101:D101"/>
    <mergeCell ref="A98:D98"/>
    <mergeCell ref="A99:D99"/>
    <mergeCell ref="A103:D103"/>
    <mergeCell ref="A104:D104"/>
    <mergeCell ref="A102:D102"/>
    <mergeCell ref="R150:R153"/>
    <mergeCell ref="Q150:Q153"/>
    <mergeCell ref="E103:F103"/>
    <mergeCell ref="A108:D108"/>
    <mergeCell ref="A109:D109"/>
    <mergeCell ref="A105:D105"/>
    <mergeCell ref="A107:D107"/>
    <mergeCell ref="A112:D112"/>
    <mergeCell ref="A113:D113"/>
    <mergeCell ref="A110:D110"/>
    <mergeCell ref="A111:D111"/>
    <mergeCell ref="E112:F112"/>
    <mergeCell ref="I151:I153"/>
    <mergeCell ref="J151:J153"/>
    <mergeCell ref="A4:F4"/>
    <mergeCell ref="Q34:R34"/>
    <mergeCell ref="A16:G16"/>
    <mergeCell ref="A18:G18"/>
    <mergeCell ref="H18:M18"/>
    <mergeCell ref="H16:M16"/>
    <mergeCell ref="K19:M19"/>
    <mergeCell ref="A19:B19"/>
    <mergeCell ref="A21:D21"/>
    <mergeCell ref="A8:B8"/>
    <mergeCell ref="C8:E8"/>
    <mergeCell ref="B14:Q14"/>
    <mergeCell ref="N34:O34"/>
    <mergeCell ref="N29:O29"/>
    <mergeCell ref="N25:O25"/>
    <mergeCell ref="Q26:R26"/>
    <mergeCell ref="Q27:R27"/>
    <mergeCell ref="Q28:R28"/>
    <mergeCell ref="L29:M29"/>
    <mergeCell ref="L34:M34"/>
    <mergeCell ref="E104:F104"/>
    <mergeCell ref="H5:L5"/>
    <mergeCell ref="H6:L6"/>
    <mergeCell ref="C19:H19"/>
    <mergeCell ref="N4:R4"/>
    <mergeCell ref="N5:R5"/>
    <mergeCell ref="N6:R6"/>
    <mergeCell ref="L25:M25"/>
    <mergeCell ref="A205:I205"/>
    <mergeCell ref="K205:L205"/>
    <mergeCell ref="K133:K134"/>
    <mergeCell ref="E117:F117"/>
    <mergeCell ref="D185:F185"/>
    <mergeCell ref="A188:B188"/>
    <mergeCell ref="D188:F188"/>
    <mergeCell ref="A186:B186"/>
    <mergeCell ref="D186:F186"/>
    <mergeCell ref="A185:B185"/>
    <mergeCell ref="A76:J76"/>
    <mergeCell ref="A5:F5"/>
    <mergeCell ref="A6:F6"/>
    <mergeCell ref="B13:Q13"/>
    <mergeCell ref="A190:O190"/>
    <mergeCell ref="K192:L192"/>
    <mergeCell ref="G150:G153"/>
    <mergeCell ref="A206:I206"/>
    <mergeCell ref="K206:L206"/>
    <mergeCell ref="A203:O203"/>
    <mergeCell ref="A197:I197"/>
    <mergeCell ref="A198:I198"/>
    <mergeCell ref="A199:I199"/>
    <mergeCell ref="A200:I200"/>
    <mergeCell ref="A201:I201"/>
    <mergeCell ref="K194:L194"/>
    <mergeCell ref="K195:L195"/>
    <mergeCell ref="K196:L196"/>
    <mergeCell ref="K197:L197"/>
    <mergeCell ref="K198:L198"/>
    <mergeCell ref="K199:L199"/>
    <mergeCell ref="K200:L200"/>
    <mergeCell ref="K201:L201"/>
    <mergeCell ref="A194:I194"/>
    <mergeCell ref="A195:I195"/>
    <mergeCell ref="A196:I196"/>
    <mergeCell ref="A207:I207"/>
    <mergeCell ref="K207:L207"/>
    <mergeCell ref="A208:I208"/>
    <mergeCell ref="K208:L208"/>
    <mergeCell ref="A214:I214"/>
    <mergeCell ref="K214:L214"/>
    <mergeCell ref="A209:I209"/>
    <mergeCell ref="K209:L209"/>
    <mergeCell ref="A210:I210"/>
    <mergeCell ref="K210:L210"/>
    <mergeCell ref="A211:I211"/>
    <mergeCell ref="K211:L211"/>
    <mergeCell ref="A212:I212"/>
    <mergeCell ref="K212:L212"/>
    <mergeCell ref="A213:I213"/>
    <mergeCell ref="K213:L213"/>
    <mergeCell ref="A192:I192"/>
    <mergeCell ref="A193:I193"/>
    <mergeCell ref="K193:L193"/>
    <mergeCell ref="Q29:R29"/>
    <mergeCell ref="Q30:R30"/>
    <mergeCell ref="K132:P132"/>
    <mergeCell ref="L133:P133"/>
    <mergeCell ref="H150:P150"/>
    <mergeCell ref="H151:H153"/>
    <mergeCell ref="E109:F109"/>
    <mergeCell ref="E108:F108"/>
    <mergeCell ref="E107:F107"/>
    <mergeCell ref="E127:F127"/>
    <mergeCell ref="E125:F125"/>
    <mergeCell ref="E124:F124"/>
    <mergeCell ref="E115:F115"/>
    <mergeCell ref="E114:F114"/>
    <mergeCell ref="E113:F113"/>
    <mergeCell ref="A119:D119"/>
    <mergeCell ref="A116:D116"/>
    <mergeCell ref="E111:F111"/>
    <mergeCell ref="E110:F110"/>
    <mergeCell ref="A135:B135"/>
    <mergeCell ref="D135:F135"/>
    <mergeCell ref="A136:B136"/>
    <mergeCell ref="A137:B137"/>
    <mergeCell ref="H3:K3"/>
    <mergeCell ref="E21:J21"/>
    <mergeCell ref="A24:B24"/>
    <mergeCell ref="A83:J83"/>
    <mergeCell ref="A84:J84"/>
    <mergeCell ref="A85:J85"/>
    <mergeCell ref="A86:J86"/>
    <mergeCell ref="A87:K87"/>
    <mergeCell ref="A88:J88"/>
    <mergeCell ref="A77:J77"/>
    <mergeCell ref="A78:K78"/>
    <mergeCell ref="A79:J79"/>
    <mergeCell ref="A80:J80"/>
    <mergeCell ref="A81:J81"/>
    <mergeCell ref="A82:J82"/>
    <mergeCell ref="A38:K38"/>
    <mergeCell ref="A39:K39"/>
    <mergeCell ref="A40:K40"/>
    <mergeCell ref="A41:K41"/>
    <mergeCell ref="A75:K75"/>
    <mergeCell ref="I8:K8"/>
    <mergeCell ref="H4:L4"/>
    <mergeCell ref="A114:D114"/>
    <mergeCell ref="A115:D115"/>
    <mergeCell ref="E116:F116"/>
    <mergeCell ref="A130:B134"/>
    <mergeCell ref="C130:C134"/>
    <mergeCell ref="A127:D127"/>
    <mergeCell ref="E123:F123"/>
    <mergeCell ref="E122:F122"/>
    <mergeCell ref="E119:F119"/>
    <mergeCell ref="E118:F118"/>
    <mergeCell ref="A124:D124"/>
    <mergeCell ref="A125:D125"/>
    <mergeCell ref="A122:D122"/>
    <mergeCell ref="A126:D126"/>
    <mergeCell ref="E126:F126"/>
    <mergeCell ref="A117:D117"/>
    <mergeCell ref="A123:D123"/>
    <mergeCell ref="A118:D118"/>
    <mergeCell ref="I224:J224"/>
    <mergeCell ref="A217:C217"/>
    <mergeCell ref="J217:K217"/>
    <mergeCell ref="H218:I218"/>
    <mergeCell ref="J218:K218"/>
    <mergeCell ref="A221:C221"/>
    <mergeCell ref="J221:K221"/>
    <mergeCell ref="H222:I222"/>
    <mergeCell ref="J222:K222"/>
    <mergeCell ref="A223:C223"/>
    <mergeCell ref="I223:J223"/>
    <mergeCell ref="D224:G224"/>
    <mergeCell ref="G180:O180"/>
    <mergeCell ref="D165:F165"/>
    <mergeCell ref="C180:C184"/>
    <mergeCell ref="D180:F184"/>
    <mergeCell ref="A179:B179"/>
    <mergeCell ref="D179:F179"/>
    <mergeCell ref="A163:B163"/>
    <mergeCell ref="D169:F169"/>
    <mergeCell ref="D168:F168"/>
    <mergeCell ref="A164:B164"/>
    <mergeCell ref="D164:F164"/>
    <mergeCell ref="A165:B165"/>
    <mergeCell ref="A166:B166"/>
    <mergeCell ref="D166:F166"/>
    <mergeCell ref="A178:O178"/>
    <mergeCell ref="G181:I183"/>
    <mergeCell ref="J181:O181"/>
    <mergeCell ref="A180:B184"/>
    <mergeCell ref="A167:B167"/>
    <mergeCell ref="D167:F167"/>
    <mergeCell ref="A168:B168"/>
    <mergeCell ref="A169:B169"/>
    <mergeCell ref="D163:F163"/>
    <mergeCell ref="A187:B187"/>
    <mergeCell ref="D187:F187"/>
    <mergeCell ref="A159:B159"/>
    <mergeCell ref="A160:B160"/>
    <mergeCell ref="A141:B141"/>
    <mergeCell ref="A142:B142"/>
    <mergeCell ref="A156:B156"/>
    <mergeCell ref="A157:B157"/>
    <mergeCell ref="A139:B139"/>
    <mergeCell ref="A158:B158"/>
    <mergeCell ref="D155:F155"/>
    <mergeCell ref="A140:B140"/>
    <mergeCell ref="D140:F140"/>
    <mergeCell ref="P8:Q8"/>
    <mergeCell ref="A162:B162"/>
    <mergeCell ref="G131:G134"/>
    <mergeCell ref="H132:H134"/>
    <mergeCell ref="I132:I134"/>
    <mergeCell ref="J132:J134"/>
    <mergeCell ref="D162:F162"/>
    <mergeCell ref="D136:F136"/>
    <mergeCell ref="D137:F137"/>
    <mergeCell ref="D139:F139"/>
    <mergeCell ref="A138:B138"/>
    <mergeCell ref="D138:F138"/>
    <mergeCell ref="D130:F134"/>
    <mergeCell ref="D160:F160"/>
    <mergeCell ref="D159:F159"/>
    <mergeCell ref="D158:F158"/>
    <mergeCell ref="D157:F157"/>
    <mergeCell ref="D156:F156"/>
    <mergeCell ref="A154:B154"/>
    <mergeCell ref="D154:F154"/>
    <mergeCell ref="A155:B155"/>
    <mergeCell ref="D161:F161"/>
    <mergeCell ref="A161:B161"/>
    <mergeCell ref="A106:D106"/>
  </mergeCells>
  <pageMargins left="0.23622047244094491" right="3.937007874015748E-2" top="0.74803149606299213" bottom="0.74803149606299213" header="0.31496062992125984" footer="0.31496062992125984"/>
  <pageSetup paperSize="9" scale="67" orientation="landscape" r:id="rId1"/>
  <rowBreaks count="5" manualBreakCount="5">
    <brk id="44" max="17" man="1"/>
    <brk id="69" max="17" man="1"/>
    <brk id="94" max="17" man="1"/>
    <brk id="148" max="17" man="1"/>
    <brk id="169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565"/>
  <sheetViews>
    <sheetView topLeftCell="A17" zoomScaleNormal="100" workbookViewId="0">
      <pane ySplit="1488" topLeftCell="A115" activePane="bottomLeft"/>
      <selection activeCell="A59" sqref="A59"/>
      <selection pane="bottomLeft" activeCell="R125" sqref="R125"/>
    </sheetView>
  </sheetViews>
  <sheetFormatPr defaultColWidth="9.109375" defaultRowHeight="18"/>
  <cols>
    <col min="1" max="1" width="9.109375" style="205"/>
    <col min="2" max="2" width="35.109375" style="205" customWidth="1"/>
    <col min="3" max="3" width="4.6640625" style="205" customWidth="1"/>
    <col min="4" max="4" width="4.5546875" style="205" customWidth="1"/>
    <col min="5" max="5" width="3.88671875" style="205" customWidth="1"/>
    <col min="6" max="6" width="5.109375" style="205" customWidth="1"/>
    <col min="7" max="7" width="8.5546875" style="205" customWidth="1"/>
    <col min="8" max="8" width="8.33203125" style="205" customWidth="1"/>
    <col min="9" max="9" width="15.6640625" style="205" customWidth="1"/>
    <col min="10" max="10" width="9.109375" style="205"/>
    <col min="11" max="11" width="9.6640625" style="205" customWidth="1"/>
    <col min="12" max="12" width="13.33203125" style="210" customWidth="1"/>
    <col min="13" max="13" width="13.109375" style="205" customWidth="1"/>
    <col min="14" max="14" width="12.5546875" style="206" customWidth="1"/>
    <col min="15" max="16384" width="9.109375" style="206"/>
  </cols>
  <sheetData>
    <row r="1" spans="1:14">
      <c r="K1" s="594" t="s">
        <v>228</v>
      </c>
      <c r="L1" s="594"/>
      <c r="M1" s="594"/>
      <c r="N1" s="594"/>
    </row>
    <row r="2" spans="1:14" ht="18.75" customHeight="1">
      <c r="K2" s="595" t="s">
        <v>110</v>
      </c>
      <c r="L2" s="595"/>
      <c r="M2" s="595"/>
      <c r="N2" s="595"/>
    </row>
    <row r="3" spans="1:14">
      <c r="K3" s="596" t="s">
        <v>349</v>
      </c>
      <c r="L3" s="596"/>
      <c r="M3" s="596"/>
      <c r="N3" s="596"/>
    </row>
    <row r="4" spans="1:14">
      <c r="K4" s="603" t="s">
        <v>346</v>
      </c>
      <c r="L4" s="603"/>
      <c r="M4" s="603"/>
      <c r="N4" s="603"/>
    </row>
    <row r="5" spans="1:14">
      <c r="K5" s="603" t="s">
        <v>347</v>
      </c>
      <c r="L5" s="603"/>
      <c r="M5" s="603"/>
      <c r="N5" s="603"/>
    </row>
    <row r="6" spans="1:14">
      <c r="K6" s="207"/>
      <c r="L6" s="208"/>
      <c r="M6" s="207"/>
      <c r="N6" s="207"/>
    </row>
    <row r="7" spans="1:14">
      <c r="K7" s="603" t="s">
        <v>348</v>
      </c>
      <c r="L7" s="603"/>
      <c r="M7" s="603"/>
      <c r="N7" s="603"/>
    </row>
    <row r="8" spans="1:14">
      <c r="K8" s="209"/>
      <c r="L8" s="604" t="s">
        <v>350</v>
      </c>
      <c r="M8" s="604"/>
      <c r="N8" s="604"/>
    </row>
    <row r="9" spans="1:14" ht="16.8" customHeight="1"/>
    <row r="10" spans="1:14" ht="18.75" customHeight="1">
      <c r="A10" s="598" t="s">
        <v>73</v>
      </c>
      <c r="B10" s="598"/>
      <c r="C10" s="598"/>
      <c r="D10" s="598"/>
      <c r="E10" s="598"/>
      <c r="F10" s="598"/>
      <c r="G10" s="598"/>
      <c r="H10" s="598"/>
      <c r="I10" s="598"/>
      <c r="J10" s="598"/>
      <c r="K10" s="598"/>
      <c r="L10" s="598"/>
      <c r="M10" s="598"/>
      <c r="N10" s="598"/>
    </row>
    <row r="11" spans="1:14" ht="19.5" customHeight="1">
      <c r="A11" s="211"/>
      <c r="B11" s="211"/>
      <c r="C11" s="599" t="s">
        <v>274</v>
      </c>
      <c r="D11" s="599"/>
      <c r="E11" s="599"/>
      <c r="F11" s="599"/>
      <c r="G11" s="599"/>
      <c r="H11" s="599"/>
      <c r="I11" s="599"/>
      <c r="J11" s="599"/>
      <c r="K11" s="599"/>
      <c r="L11" s="599"/>
    </row>
    <row r="12" spans="1:14" ht="18.75" customHeight="1">
      <c r="A12" s="211"/>
      <c r="B12" s="211"/>
      <c r="C12" s="601" t="s">
        <v>88</v>
      </c>
      <c r="D12" s="601"/>
      <c r="E12" s="601"/>
      <c r="F12" s="601"/>
      <c r="G12" s="601"/>
      <c r="H12" s="601"/>
      <c r="I12" s="601"/>
      <c r="J12" s="601"/>
      <c r="K12" s="601"/>
      <c r="L12" s="601"/>
    </row>
    <row r="13" spans="1:14" ht="18.75" customHeight="1">
      <c r="A13" s="211"/>
      <c r="B13" s="211"/>
      <c r="C13" s="212"/>
      <c r="D13" s="212"/>
      <c r="E13" s="602" t="s">
        <v>514</v>
      </c>
      <c r="F13" s="602"/>
      <c r="G13" s="602"/>
      <c r="H13" s="602"/>
      <c r="I13" s="602"/>
      <c r="J13" s="602"/>
      <c r="K13" s="602"/>
      <c r="L13" s="602"/>
    </row>
    <row r="14" spans="1:14" ht="7.2" customHeight="1"/>
    <row r="15" spans="1:14" s="213" customFormat="1" ht="14.25" customHeight="1">
      <c r="A15" s="600" t="s">
        <v>17</v>
      </c>
      <c r="B15" s="600"/>
      <c r="C15" s="600" t="s">
        <v>136</v>
      </c>
      <c r="D15" s="600"/>
      <c r="E15" s="600"/>
      <c r="F15" s="600"/>
      <c r="G15" s="600"/>
      <c r="H15" s="600"/>
      <c r="I15" s="600" t="s">
        <v>74</v>
      </c>
      <c r="J15" s="600" t="s">
        <v>75</v>
      </c>
      <c r="K15" s="600" t="s">
        <v>106</v>
      </c>
      <c r="L15" s="597" t="s">
        <v>268</v>
      </c>
      <c r="M15" s="597" t="s">
        <v>269</v>
      </c>
      <c r="N15" s="597" t="s">
        <v>425</v>
      </c>
    </row>
    <row r="16" spans="1:14" s="213" customFormat="1" ht="47.25" customHeight="1">
      <c r="A16" s="600"/>
      <c r="B16" s="600"/>
      <c r="C16" s="600"/>
      <c r="D16" s="600"/>
      <c r="E16" s="600"/>
      <c r="F16" s="600"/>
      <c r="G16" s="600"/>
      <c r="H16" s="600"/>
      <c r="I16" s="600"/>
      <c r="J16" s="600"/>
      <c r="K16" s="600"/>
      <c r="L16" s="597"/>
      <c r="M16" s="597"/>
      <c r="N16" s="597"/>
    </row>
    <row r="17" spans="1:14" s="216" customFormat="1" ht="26.4" customHeight="1">
      <c r="A17" s="577" t="s">
        <v>19</v>
      </c>
      <c r="B17" s="577"/>
      <c r="C17" s="214"/>
      <c r="D17" s="214"/>
      <c r="E17" s="214"/>
      <c r="F17" s="214"/>
      <c r="G17" s="214"/>
      <c r="H17" s="214"/>
      <c r="I17" s="214"/>
      <c r="J17" s="214"/>
      <c r="K17" s="215">
        <f>K18+K39+K72+K128</f>
        <v>0</v>
      </c>
      <c r="L17" s="215">
        <f>L18+L39+L72+L128</f>
        <v>112197655</v>
      </c>
      <c r="M17" s="215">
        <f>M18+M39+M72+M128</f>
        <v>46407155</v>
      </c>
      <c r="N17" s="215">
        <f>N18+N39+N72+N128</f>
        <v>46764155</v>
      </c>
    </row>
    <row r="18" spans="1:14" s="213" customFormat="1" ht="0.6" customHeight="1">
      <c r="A18" s="580" t="s">
        <v>76</v>
      </c>
      <c r="B18" s="580"/>
      <c r="C18" s="217"/>
      <c r="D18" s="217"/>
      <c r="E18" s="217"/>
      <c r="F18" s="217"/>
      <c r="G18" s="217"/>
      <c r="H18" s="217"/>
      <c r="I18" s="217"/>
      <c r="J18" s="217"/>
      <c r="K18" s="218">
        <f t="shared" ref="K18:N18" si="0">K19</f>
        <v>0</v>
      </c>
      <c r="L18" s="218">
        <f t="shared" si="0"/>
        <v>0</v>
      </c>
      <c r="M18" s="218">
        <f t="shared" si="0"/>
        <v>0</v>
      </c>
      <c r="N18" s="218">
        <f t="shared" si="0"/>
        <v>0</v>
      </c>
    </row>
    <row r="19" spans="1:14" s="221" customFormat="1" ht="15" hidden="1" customHeight="1">
      <c r="A19" s="581"/>
      <c r="B19" s="581"/>
      <c r="C19" s="21"/>
      <c r="D19" s="21"/>
      <c r="E19" s="21"/>
      <c r="F19" s="22"/>
      <c r="G19" s="219"/>
      <c r="H19" s="219"/>
      <c r="I19" s="21"/>
      <c r="J19" s="21"/>
      <c r="K19" s="220"/>
      <c r="L19" s="220"/>
      <c r="M19" s="220"/>
      <c r="N19" s="220"/>
    </row>
    <row r="20" spans="1:14" s="221" customFormat="1" ht="17.399999999999999" hidden="1" customHeight="1">
      <c r="A20" s="581"/>
      <c r="B20" s="581"/>
      <c r="C20" s="21"/>
      <c r="D20" s="21"/>
      <c r="E20" s="21"/>
      <c r="F20" s="22"/>
      <c r="G20" s="219"/>
      <c r="H20" s="219"/>
      <c r="I20" s="21"/>
      <c r="J20" s="21"/>
      <c r="K20" s="220"/>
      <c r="L20" s="220"/>
      <c r="M20" s="220"/>
      <c r="N20" s="220"/>
    </row>
    <row r="21" spans="1:14" s="222" customFormat="1" ht="15.6" hidden="1" customHeight="1">
      <c r="A21" s="582"/>
      <c r="B21" s="582"/>
      <c r="C21" s="21"/>
      <c r="D21" s="21"/>
      <c r="E21" s="21"/>
      <c r="F21" s="21"/>
      <c r="G21" s="32"/>
      <c r="H21" s="32"/>
      <c r="I21" s="21"/>
      <c r="J21" s="21"/>
      <c r="K21" s="220"/>
      <c r="L21" s="220"/>
      <c r="M21" s="220"/>
      <c r="N21" s="220"/>
    </row>
    <row r="22" spans="1:14" s="221" customFormat="1" ht="19.2" hidden="1" customHeight="1">
      <c r="A22" s="578"/>
      <c r="B22" s="578"/>
      <c r="C22" s="202"/>
      <c r="D22" s="202"/>
      <c r="E22" s="202"/>
      <c r="F22" s="202"/>
      <c r="G22" s="23"/>
      <c r="H22" s="23"/>
      <c r="I22" s="202"/>
      <c r="J22" s="202"/>
      <c r="K22" s="219"/>
      <c r="L22" s="223"/>
      <c r="M22" s="224"/>
      <c r="N22" s="225"/>
    </row>
    <row r="23" spans="1:14" s="221" customFormat="1" ht="16.2" hidden="1" customHeight="1">
      <c r="A23" s="578"/>
      <c r="B23" s="578"/>
      <c r="C23" s="202"/>
      <c r="D23" s="202"/>
      <c r="E23" s="202"/>
      <c r="F23" s="202"/>
      <c r="G23" s="23"/>
      <c r="H23" s="23"/>
      <c r="I23" s="202"/>
      <c r="J23" s="202"/>
      <c r="K23" s="219"/>
      <c r="L23" s="223"/>
      <c r="M23" s="224"/>
      <c r="N23" s="225"/>
    </row>
    <row r="24" spans="1:14" s="222" customFormat="1" ht="21.6" hidden="1" customHeight="1">
      <c r="A24" s="564"/>
      <c r="B24" s="564"/>
      <c r="C24" s="21"/>
      <c r="D24" s="21"/>
      <c r="E24" s="21"/>
      <c r="F24" s="21"/>
      <c r="G24" s="32"/>
      <c r="H24" s="32"/>
      <c r="I24" s="21"/>
      <c r="J24" s="21"/>
      <c r="K24" s="220"/>
      <c r="L24" s="220"/>
      <c r="M24" s="220"/>
      <c r="N24" s="220"/>
    </row>
    <row r="25" spans="1:14" s="221" customFormat="1" ht="18.600000000000001" hidden="1" customHeight="1">
      <c r="A25" s="565"/>
      <c r="B25" s="565"/>
      <c r="C25" s="202"/>
      <c r="D25" s="202"/>
      <c r="E25" s="202"/>
      <c r="F25" s="202"/>
      <c r="G25" s="23"/>
      <c r="H25" s="23"/>
      <c r="I25" s="202"/>
      <c r="J25" s="202"/>
      <c r="K25" s="219"/>
      <c r="L25" s="223"/>
      <c r="M25" s="224"/>
      <c r="N25" s="225"/>
    </row>
    <row r="26" spans="1:14" s="222" customFormat="1" ht="18.600000000000001" hidden="1" customHeight="1">
      <c r="A26" s="564"/>
      <c r="B26" s="564"/>
      <c r="C26" s="21"/>
      <c r="D26" s="21"/>
      <c r="E26" s="21"/>
      <c r="F26" s="21"/>
      <c r="G26" s="32"/>
      <c r="H26" s="32"/>
      <c r="I26" s="21"/>
      <c r="J26" s="21"/>
      <c r="K26" s="220"/>
      <c r="L26" s="220"/>
      <c r="M26" s="220"/>
      <c r="N26" s="220"/>
    </row>
    <row r="27" spans="1:14" s="221" customFormat="1" ht="14.4" hidden="1" customHeight="1">
      <c r="A27" s="565"/>
      <c r="B27" s="565"/>
      <c r="C27" s="202"/>
      <c r="D27" s="202"/>
      <c r="E27" s="202"/>
      <c r="F27" s="202"/>
      <c r="G27" s="23"/>
      <c r="H27" s="23"/>
      <c r="I27" s="202"/>
      <c r="J27" s="202"/>
      <c r="K27" s="219"/>
      <c r="L27" s="223"/>
      <c r="M27" s="224"/>
      <c r="N27" s="225"/>
    </row>
    <row r="28" spans="1:14" s="221" customFormat="1" ht="13.2" hidden="1" customHeight="1">
      <c r="A28" s="565"/>
      <c r="B28" s="565"/>
      <c r="C28" s="202"/>
      <c r="D28" s="202"/>
      <c r="E28" s="202"/>
      <c r="F28" s="202"/>
      <c r="G28" s="23"/>
      <c r="H28" s="23"/>
      <c r="I28" s="202"/>
      <c r="J28" s="202"/>
      <c r="K28" s="219"/>
      <c r="L28" s="223"/>
      <c r="M28" s="224"/>
      <c r="N28" s="225"/>
    </row>
    <row r="29" spans="1:14" s="222" customFormat="1" ht="10.199999999999999" hidden="1" customHeight="1">
      <c r="A29" s="564"/>
      <c r="B29" s="564"/>
      <c r="C29" s="21"/>
      <c r="D29" s="21"/>
      <c r="E29" s="21"/>
      <c r="F29" s="21"/>
      <c r="G29" s="32"/>
      <c r="H29" s="32"/>
      <c r="I29" s="21"/>
      <c r="J29" s="21"/>
      <c r="K29" s="220"/>
      <c r="L29" s="220"/>
      <c r="M29" s="220"/>
      <c r="N29" s="220"/>
    </row>
    <row r="30" spans="1:14" s="221" customFormat="1" ht="12" hidden="1" customHeight="1">
      <c r="A30" s="565"/>
      <c r="B30" s="565"/>
      <c r="C30" s="202"/>
      <c r="D30" s="202"/>
      <c r="E30" s="202"/>
      <c r="F30" s="202"/>
      <c r="G30" s="23"/>
      <c r="H30" s="23"/>
      <c r="I30" s="202"/>
      <c r="J30" s="202"/>
      <c r="K30" s="219"/>
      <c r="L30" s="223"/>
      <c r="M30" s="223"/>
      <c r="N30" s="223"/>
    </row>
    <row r="31" spans="1:14" s="222" customFormat="1" ht="15" hidden="1" customHeight="1">
      <c r="A31" s="564"/>
      <c r="B31" s="564"/>
      <c r="C31" s="21"/>
      <c r="D31" s="21"/>
      <c r="E31" s="21"/>
      <c r="F31" s="21"/>
      <c r="G31" s="32"/>
      <c r="H31" s="32"/>
      <c r="I31" s="21"/>
      <c r="J31" s="21"/>
      <c r="K31" s="220"/>
      <c r="L31" s="220"/>
      <c r="M31" s="220"/>
      <c r="N31" s="220"/>
    </row>
    <row r="32" spans="1:14" s="221" customFormat="1" ht="15" hidden="1" customHeight="1">
      <c r="A32" s="565"/>
      <c r="B32" s="565"/>
      <c r="C32" s="202"/>
      <c r="D32" s="202"/>
      <c r="E32" s="202"/>
      <c r="F32" s="202"/>
      <c r="G32" s="23"/>
      <c r="H32" s="23"/>
      <c r="I32" s="202"/>
      <c r="J32" s="202"/>
      <c r="K32" s="219"/>
      <c r="L32" s="223"/>
      <c r="M32" s="223"/>
      <c r="N32" s="223"/>
    </row>
    <row r="33" spans="1:14" s="222" customFormat="1" ht="12" hidden="1" customHeight="1">
      <c r="A33" s="564"/>
      <c r="B33" s="564"/>
      <c r="C33" s="21"/>
      <c r="D33" s="21"/>
      <c r="E33" s="21"/>
      <c r="F33" s="21"/>
      <c r="G33" s="32"/>
      <c r="H33" s="32"/>
      <c r="I33" s="21"/>
      <c r="J33" s="21"/>
      <c r="K33" s="220"/>
      <c r="L33" s="220"/>
      <c r="M33" s="220"/>
      <c r="N33" s="220"/>
    </row>
    <row r="34" spans="1:14" s="221" customFormat="1" ht="11.4" hidden="1" customHeight="1">
      <c r="A34" s="565"/>
      <c r="B34" s="565"/>
      <c r="C34" s="202"/>
      <c r="D34" s="202"/>
      <c r="E34" s="202"/>
      <c r="F34" s="202"/>
      <c r="G34" s="23"/>
      <c r="H34" s="23"/>
      <c r="I34" s="202"/>
      <c r="J34" s="202"/>
      <c r="K34" s="219"/>
      <c r="L34" s="223"/>
      <c r="M34" s="223"/>
      <c r="N34" s="223"/>
    </row>
    <row r="35" spans="1:14" s="221" customFormat="1" ht="0.6" customHeight="1">
      <c r="A35" s="565" t="s">
        <v>30</v>
      </c>
      <c r="B35" s="565"/>
      <c r="C35" s="202" t="s">
        <v>20</v>
      </c>
      <c r="D35" s="202" t="s">
        <v>21</v>
      </c>
      <c r="E35" s="202" t="s">
        <v>20</v>
      </c>
      <c r="F35" s="202" t="s">
        <v>108</v>
      </c>
      <c r="G35" s="23" t="s">
        <v>121</v>
      </c>
      <c r="H35" s="23" t="s">
        <v>111</v>
      </c>
      <c r="I35" s="202" t="s">
        <v>122</v>
      </c>
      <c r="J35" s="202" t="s">
        <v>119</v>
      </c>
      <c r="K35" s="219"/>
      <c r="L35" s="223"/>
      <c r="M35" s="223"/>
      <c r="N35" s="223"/>
    </row>
    <row r="36" spans="1:14" s="222" customFormat="1" ht="10.199999999999999" hidden="1" customHeight="1">
      <c r="A36" s="564" t="s">
        <v>31</v>
      </c>
      <c r="B36" s="564"/>
      <c r="C36" s="21" t="s">
        <v>20</v>
      </c>
      <c r="D36" s="21" t="s">
        <v>21</v>
      </c>
      <c r="E36" s="21" t="s">
        <v>20</v>
      </c>
      <c r="F36" s="21" t="s">
        <v>108</v>
      </c>
      <c r="G36" s="32" t="s">
        <v>66</v>
      </c>
      <c r="H36" s="32"/>
      <c r="I36" s="21" t="s">
        <v>122</v>
      </c>
      <c r="J36" s="21"/>
      <c r="K36" s="220">
        <f>K37+K38</f>
        <v>0</v>
      </c>
      <c r="L36" s="220">
        <f>L37+L38</f>
        <v>0</v>
      </c>
      <c r="M36" s="220">
        <f>M37+M38</f>
        <v>0</v>
      </c>
      <c r="N36" s="220">
        <f>N37+N38</f>
        <v>0</v>
      </c>
    </row>
    <row r="37" spans="1:14" s="221" customFormat="1" ht="11.4" hidden="1" customHeight="1">
      <c r="A37" s="565" t="s">
        <v>31</v>
      </c>
      <c r="B37" s="565"/>
      <c r="C37" s="202" t="s">
        <v>20</v>
      </c>
      <c r="D37" s="202" t="s">
        <v>21</v>
      </c>
      <c r="E37" s="202" t="s">
        <v>20</v>
      </c>
      <c r="F37" s="202" t="s">
        <v>108</v>
      </c>
      <c r="G37" s="23" t="s">
        <v>66</v>
      </c>
      <c r="H37" s="23" t="s">
        <v>107</v>
      </c>
      <c r="I37" s="202" t="s">
        <v>122</v>
      </c>
      <c r="J37" s="202" t="s">
        <v>119</v>
      </c>
      <c r="K37" s="219"/>
      <c r="L37" s="223"/>
      <c r="M37" s="223"/>
      <c r="N37" s="223"/>
    </row>
    <row r="38" spans="1:14" s="221" customFormat="1" ht="15.6" hidden="1" customHeight="1">
      <c r="A38" s="565" t="s">
        <v>31</v>
      </c>
      <c r="B38" s="565"/>
      <c r="C38" s="202" t="s">
        <v>20</v>
      </c>
      <c r="D38" s="202" t="s">
        <v>21</v>
      </c>
      <c r="E38" s="202" t="s">
        <v>20</v>
      </c>
      <c r="F38" s="202" t="s">
        <v>108</v>
      </c>
      <c r="G38" s="23" t="s">
        <v>66</v>
      </c>
      <c r="H38" s="23" t="s">
        <v>111</v>
      </c>
      <c r="I38" s="202" t="s">
        <v>122</v>
      </c>
      <c r="J38" s="202" t="s">
        <v>119</v>
      </c>
      <c r="K38" s="219"/>
      <c r="L38" s="223"/>
      <c r="M38" s="223"/>
      <c r="N38" s="223"/>
    </row>
    <row r="39" spans="1:14" s="213" customFormat="1" ht="19.8" customHeight="1">
      <c r="A39" s="579" t="s">
        <v>79</v>
      </c>
      <c r="B39" s="579"/>
      <c r="C39" s="226" t="s">
        <v>20</v>
      </c>
      <c r="D39" s="226"/>
      <c r="E39" s="226"/>
      <c r="F39" s="226"/>
      <c r="G39" s="226"/>
      <c r="H39" s="226"/>
      <c r="I39" s="226"/>
      <c r="J39" s="226"/>
      <c r="K39" s="218">
        <f>K44</f>
        <v>0</v>
      </c>
      <c r="L39" s="218">
        <f>L44+L40</f>
        <v>31523900</v>
      </c>
      <c r="M39" s="218">
        <f t="shared" ref="M39:N39" si="1">M44+M40</f>
        <v>32895700</v>
      </c>
      <c r="N39" s="218">
        <f t="shared" si="1"/>
        <v>33212400</v>
      </c>
    </row>
    <row r="40" spans="1:14" s="213" customFormat="1" ht="19.8" hidden="1" customHeight="1">
      <c r="A40" s="581"/>
      <c r="B40" s="581"/>
      <c r="C40" s="21" t="s">
        <v>20</v>
      </c>
      <c r="D40" s="21" t="s">
        <v>21</v>
      </c>
      <c r="E40" s="21" t="s">
        <v>22</v>
      </c>
      <c r="F40" s="22"/>
      <c r="G40" s="219"/>
      <c r="H40" s="219"/>
      <c r="I40" s="21" t="s">
        <v>314</v>
      </c>
      <c r="J40" s="21"/>
      <c r="K40" s="220">
        <f t="shared" ref="K40:N40" si="2">K41</f>
        <v>0</v>
      </c>
      <c r="L40" s="220">
        <f>L41</f>
        <v>0</v>
      </c>
      <c r="M40" s="220">
        <f t="shared" si="2"/>
        <v>0</v>
      </c>
      <c r="N40" s="220">
        <f t="shared" si="2"/>
        <v>0</v>
      </c>
    </row>
    <row r="41" spans="1:14" s="213" customFormat="1" ht="19.8" hidden="1" customHeight="1">
      <c r="A41" s="607"/>
      <c r="B41" s="608"/>
      <c r="C41" s="32" t="s">
        <v>20</v>
      </c>
      <c r="D41" s="32" t="s">
        <v>21</v>
      </c>
      <c r="E41" s="32" t="s">
        <v>22</v>
      </c>
      <c r="F41" s="32" t="s">
        <v>134</v>
      </c>
      <c r="G41" s="32"/>
      <c r="H41" s="32"/>
      <c r="I41" s="32" t="s">
        <v>314</v>
      </c>
      <c r="J41" s="32"/>
      <c r="K41" s="220"/>
      <c r="L41" s="220">
        <f>L42</f>
        <v>0</v>
      </c>
      <c r="M41" s="220">
        <v>0</v>
      </c>
      <c r="N41" s="220">
        <v>0</v>
      </c>
    </row>
    <row r="42" spans="1:14" s="213" customFormat="1" ht="19.8" hidden="1" customHeight="1">
      <c r="A42" s="609" t="s">
        <v>30</v>
      </c>
      <c r="B42" s="609"/>
      <c r="C42" s="32" t="s">
        <v>20</v>
      </c>
      <c r="D42" s="32" t="s">
        <v>21</v>
      </c>
      <c r="E42" s="32" t="s">
        <v>22</v>
      </c>
      <c r="F42" s="32" t="s">
        <v>134</v>
      </c>
      <c r="G42" s="32" t="s">
        <v>121</v>
      </c>
      <c r="H42" s="32"/>
      <c r="I42" s="32" t="s">
        <v>314</v>
      </c>
      <c r="J42" s="23"/>
      <c r="K42" s="220"/>
      <c r="L42" s="220">
        <f>L43</f>
        <v>0</v>
      </c>
      <c r="M42" s="220"/>
      <c r="N42" s="220"/>
    </row>
    <row r="43" spans="1:14" s="213" customFormat="1" ht="19.8" hidden="1" customHeight="1">
      <c r="A43" s="610" t="s">
        <v>30</v>
      </c>
      <c r="B43" s="610"/>
      <c r="C43" s="23" t="s">
        <v>20</v>
      </c>
      <c r="D43" s="23" t="s">
        <v>21</v>
      </c>
      <c r="E43" s="23" t="s">
        <v>22</v>
      </c>
      <c r="F43" s="23" t="s">
        <v>134</v>
      </c>
      <c r="G43" s="23" t="s">
        <v>121</v>
      </c>
      <c r="H43" s="23" t="s">
        <v>315</v>
      </c>
      <c r="I43" s="23" t="s">
        <v>314</v>
      </c>
      <c r="J43" s="23" t="s">
        <v>119</v>
      </c>
      <c r="K43" s="220"/>
      <c r="L43" s="227"/>
      <c r="M43" s="220"/>
      <c r="N43" s="220"/>
    </row>
    <row r="44" spans="1:14" s="221" customFormat="1" ht="15.6">
      <c r="A44" s="605"/>
      <c r="B44" s="606"/>
      <c r="C44" s="21" t="s">
        <v>20</v>
      </c>
      <c r="D44" s="21" t="s">
        <v>21</v>
      </c>
      <c r="E44" s="21" t="s">
        <v>22</v>
      </c>
      <c r="F44" s="22"/>
      <c r="G44" s="219"/>
      <c r="H44" s="219"/>
      <c r="I44" s="21" t="s">
        <v>283</v>
      </c>
      <c r="J44" s="21"/>
      <c r="K44" s="220">
        <f t="shared" ref="K44:N44" si="3">K45</f>
        <v>0</v>
      </c>
      <c r="L44" s="220">
        <f t="shared" si="3"/>
        <v>31523900</v>
      </c>
      <c r="M44" s="220">
        <f t="shared" si="3"/>
        <v>32895700</v>
      </c>
      <c r="N44" s="220">
        <f t="shared" si="3"/>
        <v>33212400</v>
      </c>
    </row>
    <row r="45" spans="1:14" s="221" customFormat="1" ht="15.6">
      <c r="A45" s="605"/>
      <c r="B45" s="606"/>
      <c r="C45" s="21" t="s">
        <v>20</v>
      </c>
      <c r="D45" s="21" t="s">
        <v>21</v>
      </c>
      <c r="E45" s="21" t="s">
        <v>22</v>
      </c>
      <c r="F45" s="22" t="s">
        <v>108</v>
      </c>
      <c r="G45" s="219"/>
      <c r="H45" s="219"/>
      <c r="I45" s="21" t="s">
        <v>283</v>
      </c>
      <c r="J45" s="21"/>
      <c r="K45" s="220">
        <f>K46+K50+K52+K55+K59+K61+K69</f>
        <v>0</v>
      </c>
      <c r="L45" s="220">
        <f>L46+L50+L52+L55+L59+L61+L69+L57+L48+L65+L63</f>
        <v>31523900</v>
      </c>
      <c r="M45" s="220">
        <f t="shared" ref="M45:N45" si="4">M46+M50+M52+M55+M59+M61+M69+M57+M48+M65+M63</f>
        <v>32895700</v>
      </c>
      <c r="N45" s="220">
        <f t="shared" si="4"/>
        <v>33212400</v>
      </c>
    </row>
    <row r="46" spans="1:14" s="222" customFormat="1" ht="15.6" customHeight="1">
      <c r="A46" s="587" t="s">
        <v>112</v>
      </c>
      <c r="B46" s="588"/>
      <c r="C46" s="21" t="s">
        <v>20</v>
      </c>
      <c r="D46" s="21" t="s">
        <v>21</v>
      </c>
      <c r="E46" s="21" t="s">
        <v>22</v>
      </c>
      <c r="F46" s="21" t="s">
        <v>108</v>
      </c>
      <c r="G46" s="32" t="s">
        <v>109</v>
      </c>
      <c r="H46" s="32"/>
      <c r="I46" s="21" t="s">
        <v>283</v>
      </c>
      <c r="J46" s="21"/>
      <c r="K46" s="220">
        <f>K47+K49</f>
        <v>0</v>
      </c>
      <c r="L46" s="220">
        <f>L47</f>
        <v>23300000</v>
      </c>
      <c r="M46" s="220">
        <f t="shared" ref="M46:N46" si="5">M47</f>
        <v>23895000</v>
      </c>
      <c r="N46" s="220">
        <f t="shared" si="5"/>
        <v>24200000</v>
      </c>
    </row>
    <row r="47" spans="1:14" s="221" customFormat="1" ht="15.6" customHeight="1">
      <c r="A47" s="589" t="s">
        <v>112</v>
      </c>
      <c r="B47" s="590"/>
      <c r="C47" s="202" t="s">
        <v>20</v>
      </c>
      <c r="D47" s="202" t="s">
        <v>21</v>
      </c>
      <c r="E47" s="21" t="s">
        <v>22</v>
      </c>
      <c r="F47" s="202" t="s">
        <v>108</v>
      </c>
      <c r="G47" s="23" t="s">
        <v>109</v>
      </c>
      <c r="H47" s="23" t="s">
        <v>107</v>
      </c>
      <c r="I47" s="21" t="s">
        <v>283</v>
      </c>
      <c r="J47" s="202" t="s">
        <v>115</v>
      </c>
      <c r="K47" s="219"/>
      <c r="L47" s="223">
        <v>23300000</v>
      </c>
      <c r="M47" s="223">
        <v>23895000</v>
      </c>
      <c r="N47" s="223">
        <v>24200000</v>
      </c>
    </row>
    <row r="48" spans="1:14" s="221" customFormat="1" ht="28.2" customHeight="1">
      <c r="A48" s="587" t="s">
        <v>352</v>
      </c>
      <c r="B48" s="588"/>
      <c r="C48" s="21" t="s">
        <v>20</v>
      </c>
      <c r="D48" s="21" t="s">
        <v>21</v>
      </c>
      <c r="E48" s="21" t="s">
        <v>22</v>
      </c>
      <c r="F48" s="21" t="s">
        <v>108</v>
      </c>
      <c r="G48" s="32" t="s">
        <v>351</v>
      </c>
      <c r="H48" s="32"/>
      <c r="I48" s="21" t="s">
        <v>283</v>
      </c>
      <c r="J48" s="21"/>
      <c r="K48" s="228"/>
      <c r="L48" s="229">
        <f>L49+L51</f>
        <v>90852</v>
      </c>
      <c r="M48" s="229">
        <f>M49</f>
        <v>90252</v>
      </c>
      <c r="N48" s="229">
        <f t="shared" ref="N48" si="6">N49</f>
        <v>90252</v>
      </c>
    </row>
    <row r="49" spans="1:14" s="221" customFormat="1" ht="25.2" customHeight="1">
      <c r="A49" s="589" t="s">
        <v>352</v>
      </c>
      <c r="B49" s="590"/>
      <c r="C49" s="202" t="s">
        <v>20</v>
      </c>
      <c r="D49" s="202" t="s">
        <v>21</v>
      </c>
      <c r="E49" s="21" t="s">
        <v>22</v>
      </c>
      <c r="F49" s="202" t="s">
        <v>108</v>
      </c>
      <c r="G49" s="23" t="s">
        <v>351</v>
      </c>
      <c r="H49" s="23" t="s">
        <v>107</v>
      </c>
      <c r="I49" s="21" t="s">
        <v>283</v>
      </c>
      <c r="J49" s="202" t="s">
        <v>115</v>
      </c>
      <c r="K49" s="219"/>
      <c r="L49" s="223">
        <v>90252</v>
      </c>
      <c r="M49" s="223">
        <v>90252</v>
      </c>
      <c r="N49" s="223">
        <v>90252</v>
      </c>
    </row>
    <row r="50" spans="1:14" s="222" customFormat="1" ht="16.8" hidden="1" customHeight="1">
      <c r="A50" s="587"/>
      <c r="B50" s="588"/>
      <c r="C50" s="21"/>
      <c r="D50" s="21"/>
      <c r="E50" s="21"/>
      <c r="F50" s="21"/>
      <c r="G50" s="32"/>
      <c r="H50" s="32"/>
      <c r="I50" s="21"/>
      <c r="J50" s="21"/>
      <c r="K50" s="220"/>
      <c r="L50" s="220"/>
      <c r="M50" s="220"/>
      <c r="N50" s="220"/>
    </row>
    <row r="51" spans="1:14" s="221" customFormat="1" ht="28.2" customHeight="1">
      <c r="A51" s="589" t="s">
        <v>352</v>
      </c>
      <c r="B51" s="590"/>
      <c r="C51" s="202" t="s">
        <v>20</v>
      </c>
      <c r="D51" s="202" t="s">
        <v>21</v>
      </c>
      <c r="E51" s="21" t="s">
        <v>22</v>
      </c>
      <c r="F51" s="202" t="s">
        <v>108</v>
      </c>
      <c r="G51" s="23" t="s">
        <v>351</v>
      </c>
      <c r="H51" s="23" t="s">
        <v>107</v>
      </c>
      <c r="I51" s="21" t="s">
        <v>283</v>
      </c>
      <c r="J51" s="202" t="s">
        <v>116</v>
      </c>
      <c r="K51" s="219"/>
      <c r="L51" s="223">
        <v>600</v>
      </c>
      <c r="M51" s="223">
        <v>0</v>
      </c>
      <c r="N51" s="223">
        <v>0</v>
      </c>
    </row>
    <row r="52" spans="1:14" s="222" customFormat="1" ht="21" customHeight="1">
      <c r="A52" s="585" t="s">
        <v>113</v>
      </c>
      <c r="B52" s="586"/>
      <c r="C52" s="21" t="s">
        <v>20</v>
      </c>
      <c r="D52" s="21" t="s">
        <v>21</v>
      </c>
      <c r="E52" s="21" t="s">
        <v>22</v>
      </c>
      <c r="F52" s="21" t="s">
        <v>108</v>
      </c>
      <c r="G52" s="32" t="s">
        <v>114</v>
      </c>
      <c r="H52" s="32"/>
      <c r="I52" s="21" t="s">
        <v>283</v>
      </c>
      <c r="J52" s="21"/>
      <c r="K52" s="220">
        <f>K53+K54</f>
        <v>0</v>
      </c>
      <c r="L52" s="220">
        <f>L53+L54</f>
        <v>7036600</v>
      </c>
      <c r="M52" s="220">
        <f t="shared" ref="M52:N52" si="7">M53+M54</f>
        <v>7216290</v>
      </c>
      <c r="N52" s="220">
        <f t="shared" si="7"/>
        <v>7308400</v>
      </c>
    </row>
    <row r="53" spans="1:14" s="221" customFormat="1" ht="15.6" customHeight="1">
      <c r="A53" s="572" t="s">
        <v>113</v>
      </c>
      <c r="B53" s="573"/>
      <c r="C53" s="202" t="s">
        <v>20</v>
      </c>
      <c r="D53" s="202" t="s">
        <v>21</v>
      </c>
      <c r="E53" s="21" t="s">
        <v>22</v>
      </c>
      <c r="F53" s="202" t="s">
        <v>108</v>
      </c>
      <c r="G53" s="23" t="s">
        <v>114</v>
      </c>
      <c r="H53" s="23" t="s">
        <v>107</v>
      </c>
      <c r="I53" s="21" t="s">
        <v>283</v>
      </c>
      <c r="J53" s="202" t="s">
        <v>117</v>
      </c>
      <c r="K53" s="219"/>
      <c r="L53" s="223">
        <v>7036600</v>
      </c>
      <c r="M53" s="223">
        <v>7216290</v>
      </c>
      <c r="N53" s="223">
        <v>7308400</v>
      </c>
    </row>
    <row r="54" spans="1:14" s="221" customFormat="1" ht="15.6" hidden="1" customHeight="1">
      <c r="A54" s="572" t="s">
        <v>113</v>
      </c>
      <c r="B54" s="573"/>
      <c r="C54" s="202" t="s">
        <v>20</v>
      </c>
      <c r="D54" s="202" t="s">
        <v>21</v>
      </c>
      <c r="E54" s="21" t="s">
        <v>22</v>
      </c>
      <c r="F54" s="202" t="s">
        <v>108</v>
      </c>
      <c r="G54" s="23" t="s">
        <v>114</v>
      </c>
      <c r="H54" s="23" t="s">
        <v>111</v>
      </c>
      <c r="I54" s="21" t="s">
        <v>283</v>
      </c>
      <c r="J54" s="202" t="s">
        <v>117</v>
      </c>
      <c r="K54" s="219"/>
      <c r="L54" s="223"/>
      <c r="M54" s="223"/>
      <c r="N54" s="223"/>
    </row>
    <row r="55" spans="1:14" s="222" customFormat="1" ht="17.25" customHeight="1">
      <c r="A55" s="585" t="s">
        <v>24</v>
      </c>
      <c r="B55" s="586"/>
      <c r="C55" s="21" t="s">
        <v>20</v>
      </c>
      <c r="D55" s="21" t="s">
        <v>21</v>
      </c>
      <c r="E55" s="21" t="s">
        <v>22</v>
      </c>
      <c r="F55" s="21" t="s">
        <v>108</v>
      </c>
      <c r="G55" s="32" t="s">
        <v>118</v>
      </c>
      <c r="H55" s="32"/>
      <c r="I55" s="21" t="s">
        <v>283</v>
      </c>
      <c r="J55" s="21"/>
      <c r="K55" s="220">
        <f>K56</f>
        <v>0</v>
      </c>
      <c r="L55" s="220">
        <f>L56</f>
        <v>166286</v>
      </c>
      <c r="M55" s="220">
        <f t="shared" ref="M55:N55" si="8">M56</f>
        <v>227760</v>
      </c>
      <c r="N55" s="220">
        <f t="shared" si="8"/>
        <v>227760</v>
      </c>
    </row>
    <row r="56" spans="1:14" s="221" customFormat="1" ht="15.6" customHeight="1">
      <c r="A56" s="572" t="s">
        <v>24</v>
      </c>
      <c r="B56" s="573"/>
      <c r="C56" s="202" t="s">
        <v>20</v>
      </c>
      <c r="D56" s="202" t="s">
        <v>21</v>
      </c>
      <c r="E56" s="21" t="s">
        <v>22</v>
      </c>
      <c r="F56" s="202" t="s">
        <v>108</v>
      </c>
      <c r="G56" s="23" t="s">
        <v>118</v>
      </c>
      <c r="H56" s="23" t="s">
        <v>107</v>
      </c>
      <c r="I56" s="21" t="s">
        <v>283</v>
      </c>
      <c r="J56" s="202" t="s">
        <v>119</v>
      </c>
      <c r="K56" s="219"/>
      <c r="L56" s="223">
        <v>166286</v>
      </c>
      <c r="M56" s="223">
        <v>227760</v>
      </c>
      <c r="N56" s="223">
        <v>227760</v>
      </c>
    </row>
    <row r="57" spans="1:14" s="221" customFormat="1" ht="15.6">
      <c r="A57" s="564" t="s">
        <v>124</v>
      </c>
      <c r="B57" s="564"/>
      <c r="C57" s="21" t="s">
        <v>20</v>
      </c>
      <c r="D57" s="21" t="s">
        <v>21</v>
      </c>
      <c r="E57" s="21" t="s">
        <v>22</v>
      </c>
      <c r="F57" s="21" t="s">
        <v>108</v>
      </c>
      <c r="G57" s="32" t="s">
        <v>125</v>
      </c>
      <c r="H57" s="32" t="s">
        <v>107</v>
      </c>
      <c r="I57" s="21" t="s">
        <v>283</v>
      </c>
      <c r="J57" s="21"/>
      <c r="K57" s="230">
        <f>K58</f>
        <v>0</v>
      </c>
      <c r="L57" s="229">
        <f>L58</f>
        <v>35000</v>
      </c>
      <c r="M57" s="229">
        <f t="shared" ref="M57:N57" si="9">M58</f>
        <v>50000</v>
      </c>
      <c r="N57" s="229">
        <f t="shared" si="9"/>
        <v>50000</v>
      </c>
    </row>
    <row r="58" spans="1:14" s="221" customFormat="1" ht="15.6">
      <c r="A58" s="565" t="s">
        <v>124</v>
      </c>
      <c r="B58" s="565"/>
      <c r="C58" s="202" t="s">
        <v>20</v>
      </c>
      <c r="D58" s="202" t="s">
        <v>21</v>
      </c>
      <c r="E58" s="21" t="s">
        <v>22</v>
      </c>
      <c r="F58" s="202" t="s">
        <v>108</v>
      </c>
      <c r="G58" s="23" t="s">
        <v>125</v>
      </c>
      <c r="H58" s="23" t="s">
        <v>107</v>
      </c>
      <c r="I58" s="21" t="s">
        <v>283</v>
      </c>
      <c r="J58" s="202" t="s">
        <v>119</v>
      </c>
      <c r="K58" s="219"/>
      <c r="L58" s="223">
        <v>35000</v>
      </c>
      <c r="M58" s="223">
        <v>50000</v>
      </c>
      <c r="N58" s="223">
        <v>50000</v>
      </c>
    </row>
    <row r="59" spans="1:14" s="222" customFormat="1" ht="14.25" customHeight="1">
      <c r="A59" s="564" t="s">
        <v>120</v>
      </c>
      <c r="B59" s="564"/>
      <c r="C59" s="21" t="s">
        <v>20</v>
      </c>
      <c r="D59" s="21" t="s">
        <v>21</v>
      </c>
      <c r="E59" s="21" t="s">
        <v>22</v>
      </c>
      <c r="F59" s="21" t="s">
        <v>108</v>
      </c>
      <c r="G59" s="32" t="s">
        <v>65</v>
      </c>
      <c r="H59" s="32"/>
      <c r="I59" s="21" t="s">
        <v>283</v>
      </c>
      <c r="J59" s="21"/>
      <c r="K59" s="220">
        <f>K60</f>
        <v>0</v>
      </c>
      <c r="L59" s="220">
        <f>L60</f>
        <v>273197</v>
      </c>
      <c r="M59" s="220">
        <f t="shared" ref="M59:N59" si="10">M60</f>
        <v>299130</v>
      </c>
      <c r="N59" s="220">
        <f t="shared" si="10"/>
        <v>307130</v>
      </c>
    </row>
    <row r="60" spans="1:14" s="221" customFormat="1" ht="15.6">
      <c r="A60" s="565" t="s">
        <v>120</v>
      </c>
      <c r="B60" s="565"/>
      <c r="C60" s="202" t="s">
        <v>20</v>
      </c>
      <c r="D60" s="202" t="s">
        <v>21</v>
      </c>
      <c r="E60" s="21" t="s">
        <v>22</v>
      </c>
      <c r="F60" s="202" t="s">
        <v>108</v>
      </c>
      <c r="G60" s="23" t="s">
        <v>65</v>
      </c>
      <c r="H60" s="23" t="s">
        <v>107</v>
      </c>
      <c r="I60" s="21" t="s">
        <v>283</v>
      </c>
      <c r="J60" s="202" t="s">
        <v>119</v>
      </c>
      <c r="K60" s="219"/>
      <c r="L60" s="223">
        <v>273197</v>
      </c>
      <c r="M60" s="223">
        <v>299130</v>
      </c>
      <c r="N60" s="223">
        <v>307130</v>
      </c>
    </row>
    <row r="61" spans="1:14" s="222" customFormat="1" ht="18.75" customHeight="1">
      <c r="A61" s="564" t="s">
        <v>30</v>
      </c>
      <c r="B61" s="564"/>
      <c r="C61" s="21" t="s">
        <v>20</v>
      </c>
      <c r="D61" s="21" t="s">
        <v>21</v>
      </c>
      <c r="E61" s="21" t="s">
        <v>22</v>
      </c>
      <c r="F61" s="21" t="s">
        <v>108</v>
      </c>
      <c r="G61" s="32" t="s">
        <v>121</v>
      </c>
      <c r="H61" s="32"/>
      <c r="I61" s="21" t="s">
        <v>283</v>
      </c>
      <c r="J61" s="21"/>
      <c r="K61" s="220">
        <f>K62+K68</f>
        <v>0</v>
      </c>
      <c r="L61" s="220">
        <f>L62+L68</f>
        <v>414120</v>
      </c>
      <c r="M61" s="220">
        <f t="shared" ref="M61:N61" si="11">M62+M68</f>
        <v>884268</v>
      </c>
      <c r="N61" s="220">
        <f t="shared" si="11"/>
        <v>774858</v>
      </c>
    </row>
    <row r="62" spans="1:14" s="221" customFormat="1" ht="15" customHeight="1">
      <c r="A62" s="565" t="s">
        <v>30</v>
      </c>
      <c r="B62" s="565"/>
      <c r="C62" s="202" t="s">
        <v>20</v>
      </c>
      <c r="D62" s="202" t="s">
        <v>21</v>
      </c>
      <c r="E62" s="21" t="s">
        <v>22</v>
      </c>
      <c r="F62" s="202" t="s">
        <v>108</v>
      </c>
      <c r="G62" s="23" t="s">
        <v>121</v>
      </c>
      <c r="H62" s="23" t="s">
        <v>107</v>
      </c>
      <c r="I62" s="21" t="s">
        <v>283</v>
      </c>
      <c r="J62" s="202" t="s">
        <v>119</v>
      </c>
      <c r="K62" s="219"/>
      <c r="L62" s="223">
        <v>414120</v>
      </c>
      <c r="M62" s="223">
        <v>884268</v>
      </c>
      <c r="N62" s="223">
        <v>774858</v>
      </c>
    </row>
    <row r="63" spans="1:14" s="222" customFormat="1" ht="28.2" customHeight="1">
      <c r="A63" s="564" t="s">
        <v>353</v>
      </c>
      <c r="B63" s="564"/>
      <c r="C63" s="21" t="s">
        <v>20</v>
      </c>
      <c r="D63" s="21" t="s">
        <v>21</v>
      </c>
      <c r="E63" s="21" t="s">
        <v>22</v>
      </c>
      <c r="F63" s="21" t="s">
        <v>108</v>
      </c>
      <c r="G63" s="32" t="s">
        <v>354</v>
      </c>
      <c r="H63" s="32"/>
      <c r="I63" s="21" t="s">
        <v>283</v>
      </c>
      <c r="J63" s="21"/>
      <c r="K63" s="220">
        <f>K64+K65</f>
        <v>0</v>
      </c>
      <c r="L63" s="220">
        <f>L64</f>
        <v>179050</v>
      </c>
      <c r="M63" s="220">
        <f t="shared" ref="M63:N63" si="12">M64</f>
        <v>201000</v>
      </c>
      <c r="N63" s="220">
        <f t="shared" si="12"/>
        <v>219000</v>
      </c>
    </row>
    <row r="64" spans="1:14" s="221" customFormat="1" ht="27.6" customHeight="1">
      <c r="A64" s="565" t="s">
        <v>353</v>
      </c>
      <c r="B64" s="565"/>
      <c r="C64" s="202" t="s">
        <v>20</v>
      </c>
      <c r="D64" s="202" t="s">
        <v>21</v>
      </c>
      <c r="E64" s="21" t="s">
        <v>22</v>
      </c>
      <c r="F64" s="202" t="s">
        <v>108</v>
      </c>
      <c r="G64" s="23" t="s">
        <v>354</v>
      </c>
      <c r="H64" s="23" t="s">
        <v>107</v>
      </c>
      <c r="I64" s="21" t="s">
        <v>283</v>
      </c>
      <c r="J64" s="202" t="s">
        <v>119</v>
      </c>
      <c r="K64" s="219"/>
      <c r="L64" s="223">
        <v>179050</v>
      </c>
      <c r="M64" s="223">
        <v>201000</v>
      </c>
      <c r="N64" s="223">
        <v>219000</v>
      </c>
    </row>
    <row r="65" spans="1:14" s="222" customFormat="1" ht="28.2" customHeight="1">
      <c r="A65" s="564" t="s">
        <v>355</v>
      </c>
      <c r="B65" s="564"/>
      <c r="C65" s="21" t="s">
        <v>20</v>
      </c>
      <c r="D65" s="21" t="s">
        <v>21</v>
      </c>
      <c r="E65" s="21" t="s">
        <v>22</v>
      </c>
      <c r="F65" s="21" t="s">
        <v>108</v>
      </c>
      <c r="G65" s="32" t="s">
        <v>356</v>
      </c>
      <c r="H65" s="32"/>
      <c r="I65" s="21" t="s">
        <v>283</v>
      </c>
      <c r="J65" s="21"/>
      <c r="K65" s="220">
        <f>K66+K67</f>
        <v>0</v>
      </c>
      <c r="L65" s="220">
        <f>L66+L67</f>
        <v>28795</v>
      </c>
      <c r="M65" s="220">
        <f t="shared" ref="M65:N65" si="13">M66+M67</f>
        <v>32000</v>
      </c>
      <c r="N65" s="220">
        <f t="shared" si="13"/>
        <v>35000</v>
      </c>
    </row>
    <row r="66" spans="1:14" s="221" customFormat="1" ht="27" customHeight="1">
      <c r="A66" s="565" t="s">
        <v>355</v>
      </c>
      <c r="B66" s="565"/>
      <c r="C66" s="202" t="s">
        <v>20</v>
      </c>
      <c r="D66" s="202" t="s">
        <v>21</v>
      </c>
      <c r="E66" s="21" t="s">
        <v>22</v>
      </c>
      <c r="F66" s="202" t="s">
        <v>108</v>
      </c>
      <c r="G66" s="23" t="s">
        <v>356</v>
      </c>
      <c r="H66" s="23" t="s">
        <v>107</v>
      </c>
      <c r="I66" s="21" t="s">
        <v>283</v>
      </c>
      <c r="J66" s="202" t="s">
        <v>119</v>
      </c>
      <c r="K66" s="219"/>
      <c r="L66" s="223">
        <v>28795</v>
      </c>
      <c r="M66" s="223">
        <v>32000</v>
      </c>
      <c r="N66" s="223">
        <v>35000</v>
      </c>
    </row>
    <row r="67" spans="1:14" s="221" customFormat="1" ht="15" hidden="1" customHeight="1">
      <c r="A67" s="201"/>
      <c r="B67" s="201"/>
      <c r="C67" s="202"/>
      <c r="D67" s="202"/>
      <c r="E67" s="21"/>
      <c r="F67" s="202"/>
      <c r="G67" s="23"/>
      <c r="H67" s="23"/>
      <c r="I67" s="21"/>
      <c r="J67" s="202"/>
      <c r="K67" s="219"/>
      <c r="L67" s="223"/>
      <c r="M67" s="223"/>
      <c r="N67" s="223"/>
    </row>
    <row r="68" spans="1:14" s="221" customFormat="1" ht="0.6" customHeight="1">
      <c r="A68" s="565"/>
      <c r="B68" s="565"/>
      <c r="C68" s="202" t="s">
        <v>20</v>
      </c>
      <c r="D68" s="202" t="s">
        <v>21</v>
      </c>
      <c r="E68" s="21" t="s">
        <v>22</v>
      </c>
      <c r="F68" s="202" t="s">
        <v>108</v>
      </c>
      <c r="G68" s="23" t="s">
        <v>121</v>
      </c>
      <c r="H68" s="23" t="s">
        <v>111</v>
      </c>
      <c r="I68" s="21" t="s">
        <v>283</v>
      </c>
      <c r="J68" s="202" t="s">
        <v>119</v>
      </c>
      <c r="K68" s="219"/>
      <c r="L68" s="223"/>
      <c r="M68" s="223"/>
      <c r="N68" s="223"/>
    </row>
    <row r="69" spans="1:14" s="222" customFormat="1" ht="38.4" hidden="1" customHeight="1">
      <c r="A69" s="584" t="s">
        <v>357</v>
      </c>
      <c r="B69" s="584"/>
      <c r="C69" s="21" t="s">
        <v>20</v>
      </c>
      <c r="D69" s="21" t="s">
        <v>21</v>
      </c>
      <c r="E69" s="21" t="s">
        <v>22</v>
      </c>
      <c r="F69" s="21" t="s">
        <v>108</v>
      </c>
      <c r="G69" s="32" t="s">
        <v>358</v>
      </c>
      <c r="H69" s="32"/>
      <c r="I69" s="21" t="s">
        <v>283</v>
      </c>
      <c r="J69" s="21"/>
      <c r="K69" s="220">
        <f>K70+K71</f>
        <v>0</v>
      </c>
      <c r="L69" s="220">
        <f>L70+L71</f>
        <v>0</v>
      </c>
      <c r="M69" s="220">
        <f t="shared" ref="M69:N69" si="14">M70+M71</f>
        <v>0</v>
      </c>
      <c r="N69" s="220">
        <f t="shared" si="14"/>
        <v>0</v>
      </c>
    </row>
    <row r="70" spans="1:14" s="221" customFormat="1" ht="39.6" hidden="1" customHeight="1">
      <c r="A70" s="566" t="s">
        <v>357</v>
      </c>
      <c r="B70" s="566"/>
      <c r="C70" s="202" t="s">
        <v>20</v>
      </c>
      <c r="D70" s="202" t="s">
        <v>21</v>
      </c>
      <c r="E70" s="21" t="s">
        <v>22</v>
      </c>
      <c r="F70" s="202" t="s">
        <v>108</v>
      </c>
      <c r="G70" s="23" t="s">
        <v>358</v>
      </c>
      <c r="H70" s="23" t="s">
        <v>107</v>
      </c>
      <c r="I70" s="21" t="s">
        <v>283</v>
      </c>
      <c r="J70" s="202" t="s">
        <v>119</v>
      </c>
      <c r="K70" s="219"/>
      <c r="L70" s="223"/>
      <c r="M70" s="223"/>
      <c r="N70" s="223"/>
    </row>
    <row r="71" spans="1:14" s="221" customFormat="1" ht="24.6" hidden="1" customHeight="1">
      <c r="A71" s="565" t="s">
        <v>31</v>
      </c>
      <c r="B71" s="565"/>
      <c r="C71" s="202" t="s">
        <v>20</v>
      </c>
      <c r="D71" s="202" t="s">
        <v>21</v>
      </c>
      <c r="E71" s="21" t="s">
        <v>22</v>
      </c>
      <c r="F71" s="202" t="s">
        <v>108</v>
      </c>
      <c r="G71" s="23" t="s">
        <v>66</v>
      </c>
      <c r="H71" s="23" t="s">
        <v>111</v>
      </c>
      <c r="I71" s="202" t="s">
        <v>284</v>
      </c>
      <c r="J71" s="202" t="s">
        <v>119</v>
      </c>
      <c r="K71" s="219"/>
      <c r="L71" s="223"/>
      <c r="M71" s="223"/>
      <c r="N71" s="223"/>
    </row>
    <row r="72" spans="1:14" s="213" customFormat="1" ht="15.6">
      <c r="A72" s="579" t="s">
        <v>81</v>
      </c>
      <c r="B72" s="579"/>
      <c r="C72" s="231" t="s">
        <v>22</v>
      </c>
      <c r="D72" s="231"/>
      <c r="E72" s="231"/>
      <c r="F72" s="231"/>
      <c r="G72" s="231"/>
      <c r="H72" s="231"/>
      <c r="I72" s="231"/>
      <c r="J72" s="226"/>
      <c r="K72" s="218">
        <f>K73</f>
        <v>0</v>
      </c>
      <c r="L72" s="218">
        <f>L73</f>
        <v>79279500</v>
      </c>
      <c r="M72" s="218">
        <f t="shared" ref="M72:N72" si="15">M73</f>
        <v>12117200</v>
      </c>
      <c r="N72" s="218">
        <f t="shared" si="15"/>
        <v>12157500</v>
      </c>
    </row>
    <row r="73" spans="1:14" s="221" customFormat="1" ht="15.6">
      <c r="A73" s="581"/>
      <c r="B73" s="581"/>
      <c r="C73" s="21" t="s">
        <v>22</v>
      </c>
      <c r="D73" s="21" t="s">
        <v>21</v>
      </c>
      <c r="E73" s="21" t="s">
        <v>22</v>
      </c>
      <c r="F73" s="22"/>
      <c r="G73" s="219"/>
      <c r="H73" s="219"/>
      <c r="I73" s="21" t="s">
        <v>285</v>
      </c>
      <c r="J73" s="21"/>
      <c r="K73" s="220">
        <f>K74+K116</f>
        <v>0</v>
      </c>
      <c r="L73" s="220">
        <f>L74+L116</f>
        <v>79279500</v>
      </c>
      <c r="M73" s="220">
        <f t="shared" ref="M73:N73" si="16">M74+M116</f>
        <v>12117200</v>
      </c>
      <c r="N73" s="220">
        <f t="shared" si="16"/>
        <v>12157500</v>
      </c>
    </row>
    <row r="74" spans="1:14" s="221" customFormat="1" ht="15.6">
      <c r="A74" s="581"/>
      <c r="B74" s="581"/>
      <c r="C74" s="191" t="s">
        <v>22</v>
      </c>
      <c r="D74" s="191" t="s">
        <v>21</v>
      </c>
      <c r="E74" s="191" t="s">
        <v>22</v>
      </c>
      <c r="F74" s="191" t="s">
        <v>108</v>
      </c>
      <c r="G74" s="232"/>
      <c r="H74" s="232"/>
      <c r="I74" s="191" t="s">
        <v>285</v>
      </c>
      <c r="J74" s="191"/>
      <c r="K74" s="233">
        <f>K75+K78+K80+K83+K85+K89+K94+K106+K111+K100+K104+K109</f>
        <v>0</v>
      </c>
      <c r="L74" s="233">
        <f>L75+L78+L80+L83+L85+L89+L94+L106+L111+L100+L104+L106</f>
        <v>10042000</v>
      </c>
      <c r="M74" s="233">
        <f t="shared" ref="M74:N74" si="17">M75+M78+M80+M83+M85+M89+M94+M106+M111+M100+M104+M106</f>
        <v>10991700</v>
      </c>
      <c r="N74" s="233">
        <f t="shared" si="17"/>
        <v>11040000</v>
      </c>
    </row>
    <row r="75" spans="1:14" s="222" customFormat="1" ht="18" customHeight="1">
      <c r="A75" s="582" t="s">
        <v>112</v>
      </c>
      <c r="B75" s="582"/>
      <c r="C75" s="21" t="s">
        <v>22</v>
      </c>
      <c r="D75" s="21" t="s">
        <v>21</v>
      </c>
      <c r="E75" s="21" t="s">
        <v>22</v>
      </c>
      <c r="F75" s="21" t="s">
        <v>108</v>
      </c>
      <c r="G75" s="32" t="s">
        <v>109</v>
      </c>
      <c r="H75" s="32"/>
      <c r="I75" s="21" t="s">
        <v>285</v>
      </c>
      <c r="J75" s="21"/>
      <c r="K75" s="220">
        <f>K76+K77</f>
        <v>0</v>
      </c>
      <c r="L75" s="220">
        <f>L76+L77</f>
        <v>1516032.36</v>
      </c>
      <c r="M75" s="220">
        <f>M76+M77</f>
        <v>1650000</v>
      </c>
      <c r="N75" s="220">
        <f>N76+N77</f>
        <v>1855000</v>
      </c>
    </row>
    <row r="76" spans="1:14" s="221" customFormat="1" ht="14.25" customHeight="1">
      <c r="A76" s="578" t="s">
        <v>112</v>
      </c>
      <c r="B76" s="578"/>
      <c r="C76" s="202" t="s">
        <v>22</v>
      </c>
      <c r="D76" s="202" t="s">
        <v>21</v>
      </c>
      <c r="E76" s="202" t="s">
        <v>22</v>
      </c>
      <c r="F76" s="202" t="s">
        <v>108</v>
      </c>
      <c r="G76" s="23" t="s">
        <v>109</v>
      </c>
      <c r="H76" s="23" t="s">
        <v>107</v>
      </c>
      <c r="I76" s="202" t="s">
        <v>285</v>
      </c>
      <c r="J76" s="202" t="s">
        <v>115</v>
      </c>
      <c r="K76" s="219"/>
      <c r="L76" s="223">
        <v>1516032.36</v>
      </c>
      <c r="M76" s="223">
        <v>1650000</v>
      </c>
      <c r="N76" s="223">
        <v>1855000</v>
      </c>
    </row>
    <row r="77" spans="1:14" s="221" customFormat="1" ht="0.75" hidden="1" customHeight="1">
      <c r="A77" s="578" t="s">
        <v>112</v>
      </c>
      <c r="B77" s="578"/>
      <c r="C77" s="202" t="s">
        <v>22</v>
      </c>
      <c r="D77" s="202" t="s">
        <v>21</v>
      </c>
      <c r="E77" s="202" t="s">
        <v>22</v>
      </c>
      <c r="F77" s="202" t="s">
        <v>108</v>
      </c>
      <c r="G77" s="23" t="s">
        <v>109</v>
      </c>
      <c r="H77" s="23" t="s">
        <v>111</v>
      </c>
      <c r="I77" s="202" t="s">
        <v>285</v>
      </c>
      <c r="J77" s="202" t="s">
        <v>115</v>
      </c>
      <c r="K77" s="219"/>
      <c r="L77" s="223"/>
      <c r="M77" s="223"/>
      <c r="N77" s="223"/>
    </row>
    <row r="78" spans="1:14" s="222" customFormat="1" ht="28.2" customHeight="1">
      <c r="A78" s="587" t="s">
        <v>352</v>
      </c>
      <c r="B78" s="588"/>
      <c r="C78" s="21" t="s">
        <v>22</v>
      </c>
      <c r="D78" s="21" t="s">
        <v>21</v>
      </c>
      <c r="E78" s="21" t="s">
        <v>22</v>
      </c>
      <c r="F78" s="21" t="s">
        <v>108</v>
      </c>
      <c r="G78" s="32" t="s">
        <v>351</v>
      </c>
      <c r="H78" s="32"/>
      <c r="I78" s="21" t="s">
        <v>285</v>
      </c>
      <c r="J78" s="21"/>
      <c r="K78" s="220">
        <f>K79</f>
        <v>0</v>
      </c>
      <c r="L78" s="220">
        <f>L79</f>
        <v>1500</v>
      </c>
      <c r="M78" s="220">
        <f>M79</f>
        <v>1500</v>
      </c>
      <c r="N78" s="220">
        <f>N79</f>
        <v>1500</v>
      </c>
    </row>
    <row r="79" spans="1:14" s="221" customFormat="1" ht="28.8" customHeight="1">
      <c r="A79" s="589" t="s">
        <v>352</v>
      </c>
      <c r="B79" s="590"/>
      <c r="C79" s="202" t="s">
        <v>22</v>
      </c>
      <c r="D79" s="202" t="s">
        <v>21</v>
      </c>
      <c r="E79" s="202" t="s">
        <v>22</v>
      </c>
      <c r="F79" s="202" t="s">
        <v>108</v>
      </c>
      <c r="G79" s="23" t="s">
        <v>351</v>
      </c>
      <c r="H79" s="23" t="s">
        <v>107</v>
      </c>
      <c r="I79" s="202" t="s">
        <v>285</v>
      </c>
      <c r="J79" s="288" t="s">
        <v>115</v>
      </c>
      <c r="K79" s="219"/>
      <c r="L79" s="223">
        <v>1500</v>
      </c>
      <c r="M79" s="223">
        <v>1500</v>
      </c>
      <c r="N79" s="223">
        <v>1500</v>
      </c>
    </row>
    <row r="80" spans="1:14" s="222" customFormat="1" ht="18.600000000000001" customHeight="1">
      <c r="A80" s="564" t="s">
        <v>113</v>
      </c>
      <c r="B80" s="564"/>
      <c r="C80" s="21" t="s">
        <v>22</v>
      </c>
      <c r="D80" s="21" t="s">
        <v>21</v>
      </c>
      <c r="E80" s="21" t="s">
        <v>22</v>
      </c>
      <c r="F80" s="21" t="s">
        <v>108</v>
      </c>
      <c r="G80" s="32" t="s">
        <v>114</v>
      </c>
      <c r="H80" s="32"/>
      <c r="I80" s="21" t="s">
        <v>285</v>
      </c>
      <c r="J80" s="21"/>
      <c r="K80" s="220">
        <f>K81+K82</f>
        <v>0</v>
      </c>
      <c r="L80" s="220">
        <f>L81+L82</f>
        <v>457850</v>
      </c>
      <c r="M80" s="220">
        <f t="shared" ref="M80:N80" si="18">M81+M82</f>
        <v>498300</v>
      </c>
      <c r="N80" s="220">
        <f t="shared" si="18"/>
        <v>560210</v>
      </c>
    </row>
    <row r="81" spans="1:14" s="221" customFormat="1" ht="15.6">
      <c r="A81" s="565" t="s">
        <v>113</v>
      </c>
      <c r="B81" s="565"/>
      <c r="C81" s="202" t="s">
        <v>22</v>
      </c>
      <c r="D81" s="202" t="s">
        <v>21</v>
      </c>
      <c r="E81" s="202" t="s">
        <v>22</v>
      </c>
      <c r="F81" s="202" t="s">
        <v>108</v>
      </c>
      <c r="G81" s="23" t="s">
        <v>114</v>
      </c>
      <c r="H81" s="23" t="s">
        <v>107</v>
      </c>
      <c r="I81" s="202" t="s">
        <v>285</v>
      </c>
      <c r="J81" s="202" t="s">
        <v>117</v>
      </c>
      <c r="K81" s="219"/>
      <c r="L81" s="223">
        <v>457850</v>
      </c>
      <c r="M81" s="223">
        <v>498300</v>
      </c>
      <c r="N81" s="223">
        <v>560210</v>
      </c>
    </row>
    <row r="82" spans="1:14" s="221" customFormat="1" ht="15.6" hidden="1">
      <c r="A82" s="565" t="s">
        <v>113</v>
      </c>
      <c r="B82" s="565"/>
      <c r="C82" s="202" t="s">
        <v>22</v>
      </c>
      <c r="D82" s="202" t="s">
        <v>21</v>
      </c>
      <c r="E82" s="202" t="s">
        <v>22</v>
      </c>
      <c r="F82" s="202" t="s">
        <v>108</v>
      </c>
      <c r="G82" s="23" t="s">
        <v>114</v>
      </c>
      <c r="H82" s="23" t="s">
        <v>111</v>
      </c>
      <c r="I82" s="202" t="s">
        <v>285</v>
      </c>
      <c r="J82" s="202" t="s">
        <v>117</v>
      </c>
      <c r="K82" s="219"/>
      <c r="L82" s="223"/>
      <c r="M82" s="223"/>
      <c r="N82" s="223"/>
    </row>
    <row r="83" spans="1:14" s="222" customFormat="1" ht="0.75" hidden="1" customHeight="1">
      <c r="A83" s="564" t="s">
        <v>24</v>
      </c>
      <c r="B83" s="564"/>
      <c r="C83" s="21" t="s">
        <v>22</v>
      </c>
      <c r="D83" s="21" t="s">
        <v>21</v>
      </c>
      <c r="E83" s="21" t="s">
        <v>22</v>
      </c>
      <c r="F83" s="21" t="s">
        <v>108</v>
      </c>
      <c r="G83" s="32" t="s">
        <v>118</v>
      </c>
      <c r="H83" s="32"/>
      <c r="I83" s="21" t="s">
        <v>285</v>
      </c>
      <c r="J83" s="21"/>
      <c r="K83" s="220">
        <f>K84</f>
        <v>0</v>
      </c>
      <c r="L83" s="220">
        <f>L84</f>
        <v>0</v>
      </c>
      <c r="M83" s="220">
        <f>M84</f>
        <v>0</v>
      </c>
      <c r="N83" s="220">
        <f>N84</f>
        <v>0</v>
      </c>
    </row>
    <row r="84" spans="1:14" s="221" customFormat="1" ht="15.6" hidden="1">
      <c r="A84" s="565" t="s">
        <v>24</v>
      </c>
      <c r="B84" s="565"/>
      <c r="C84" s="202" t="s">
        <v>22</v>
      </c>
      <c r="D84" s="202" t="s">
        <v>21</v>
      </c>
      <c r="E84" s="202" t="s">
        <v>22</v>
      </c>
      <c r="F84" s="202" t="s">
        <v>108</v>
      </c>
      <c r="G84" s="23" t="s">
        <v>118</v>
      </c>
      <c r="H84" s="23" t="s">
        <v>107</v>
      </c>
      <c r="I84" s="202" t="s">
        <v>285</v>
      </c>
      <c r="J84" s="202" t="s">
        <v>119</v>
      </c>
      <c r="K84" s="219"/>
      <c r="L84" s="223"/>
      <c r="M84" s="223"/>
      <c r="N84" s="223"/>
    </row>
    <row r="85" spans="1:14" s="222" customFormat="1" ht="15.6">
      <c r="A85" s="564" t="s">
        <v>26</v>
      </c>
      <c r="B85" s="564"/>
      <c r="C85" s="21" t="s">
        <v>22</v>
      </c>
      <c r="D85" s="21" t="s">
        <v>21</v>
      </c>
      <c r="E85" s="21" t="s">
        <v>22</v>
      </c>
      <c r="F85" s="21" t="s">
        <v>108</v>
      </c>
      <c r="G85" s="32" t="s">
        <v>123</v>
      </c>
      <c r="H85" s="32"/>
      <c r="I85" s="21" t="s">
        <v>285</v>
      </c>
      <c r="J85" s="21"/>
      <c r="K85" s="220">
        <f>K86+K87+K88</f>
        <v>0</v>
      </c>
      <c r="L85" s="220">
        <f>L86+L87+L88</f>
        <v>3154100</v>
      </c>
      <c r="M85" s="220">
        <f t="shared" ref="M85:N85" si="19">M86+M87+M88</f>
        <v>3154100</v>
      </c>
      <c r="N85" s="220">
        <f t="shared" si="19"/>
        <v>3154100</v>
      </c>
    </row>
    <row r="86" spans="1:14" s="222" customFormat="1" ht="15.6">
      <c r="A86" s="565" t="s">
        <v>26</v>
      </c>
      <c r="B86" s="565"/>
      <c r="C86" s="202" t="s">
        <v>22</v>
      </c>
      <c r="D86" s="202" t="s">
        <v>21</v>
      </c>
      <c r="E86" s="202" t="s">
        <v>22</v>
      </c>
      <c r="F86" s="202" t="s">
        <v>108</v>
      </c>
      <c r="G86" s="23" t="s">
        <v>123</v>
      </c>
      <c r="H86" s="23" t="s">
        <v>299</v>
      </c>
      <c r="I86" s="202" t="s">
        <v>285</v>
      </c>
      <c r="J86" s="202" t="s">
        <v>119</v>
      </c>
      <c r="K86" s="227"/>
      <c r="L86" s="227">
        <v>1718900</v>
      </c>
      <c r="M86" s="227">
        <v>1718900</v>
      </c>
      <c r="N86" s="227">
        <v>1718900</v>
      </c>
    </row>
    <row r="87" spans="1:14" s="222" customFormat="1" ht="15.6">
      <c r="A87" s="565" t="s">
        <v>26</v>
      </c>
      <c r="B87" s="565"/>
      <c r="C87" s="202" t="s">
        <v>22</v>
      </c>
      <c r="D87" s="202" t="s">
        <v>21</v>
      </c>
      <c r="E87" s="202" t="s">
        <v>22</v>
      </c>
      <c r="F87" s="202" t="s">
        <v>108</v>
      </c>
      <c r="G87" s="23" t="s">
        <v>123</v>
      </c>
      <c r="H87" s="23" t="s">
        <v>300</v>
      </c>
      <c r="I87" s="202" t="s">
        <v>285</v>
      </c>
      <c r="J87" s="202" t="s">
        <v>119</v>
      </c>
      <c r="K87" s="227"/>
      <c r="L87" s="227">
        <v>1082400</v>
      </c>
      <c r="M87" s="227">
        <v>1082400</v>
      </c>
      <c r="N87" s="227">
        <v>1082400</v>
      </c>
    </row>
    <row r="88" spans="1:14" s="222" customFormat="1" ht="15.6">
      <c r="A88" s="565" t="s">
        <v>26</v>
      </c>
      <c r="B88" s="565"/>
      <c r="C88" s="202" t="s">
        <v>22</v>
      </c>
      <c r="D88" s="202" t="s">
        <v>21</v>
      </c>
      <c r="E88" s="202" t="s">
        <v>22</v>
      </c>
      <c r="F88" s="202" t="s">
        <v>108</v>
      </c>
      <c r="G88" s="23" t="s">
        <v>123</v>
      </c>
      <c r="H88" s="23" t="s">
        <v>301</v>
      </c>
      <c r="I88" s="202" t="s">
        <v>285</v>
      </c>
      <c r="J88" s="202" t="s">
        <v>119</v>
      </c>
      <c r="K88" s="227"/>
      <c r="L88" s="227">
        <v>352800</v>
      </c>
      <c r="M88" s="227">
        <v>352800</v>
      </c>
      <c r="N88" s="227">
        <v>352800</v>
      </c>
    </row>
    <row r="89" spans="1:14" s="222" customFormat="1" ht="15.6">
      <c r="A89" s="564" t="s">
        <v>124</v>
      </c>
      <c r="B89" s="564"/>
      <c r="C89" s="21" t="s">
        <v>22</v>
      </c>
      <c r="D89" s="21" t="s">
        <v>21</v>
      </c>
      <c r="E89" s="21" t="s">
        <v>22</v>
      </c>
      <c r="F89" s="21" t="s">
        <v>108</v>
      </c>
      <c r="G89" s="32" t="s">
        <v>125</v>
      </c>
      <c r="H89" s="32"/>
      <c r="I89" s="21" t="s">
        <v>285</v>
      </c>
      <c r="J89" s="21"/>
      <c r="K89" s="220">
        <f>K90+K91+K92+K93</f>
        <v>0</v>
      </c>
      <c r="L89" s="220">
        <f>L90+L91+L92+L93</f>
        <v>631079.32000000007</v>
      </c>
      <c r="M89" s="220">
        <f t="shared" ref="M89:N89" si="20">M90+M91+M92+M93</f>
        <v>944700</v>
      </c>
      <c r="N89" s="220">
        <f t="shared" si="20"/>
        <v>1119000</v>
      </c>
    </row>
    <row r="90" spans="1:14" s="221" customFormat="1" ht="15.6">
      <c r="A90" s="565" t="s">
        <v>124</v>
      </c>
      <c r="B90" s="565"/>
      <c r="C90" s="202" t="s">
        <v>22</v>
      </c>
      <c r="D90" s="202" t="s">
        <v>21</v>
      </c>
      <c r="E90" s="202" t="s">
        <v>22</v>
      </c>
      <c r="F90" s="202" t="s">
        <v>108</v>
      </c>
      <c r="G90" s="23" t="s">
        <v>125</v>
      </c>
      <c r="H90" s="23" t="s">
        <v>107</v>
      </c>
      <c r="I90" s="202" t="s">
        <v>285</v>
      </c>
      <c r="J90" s="202" t="s">
        <v>119</v>
      </c>
      <c r="K90" s="227"/>
      <c r="L90" s="223">
        <v>426484.12</v>
      </c>
      <c r="M90" s="223">
        <v>663700</v>
      </c>
      <c r="N90" s="223">
        <v>792000</v>
      </c>
    </row>
    <row r="91" spans="1:14" s="221" customFormat="1" ht="15.6">
      <c r="A91" s="565" t="s">
        <v>124</v>
      </c>
      <c r="B91" s="565"/>
      <c r="C91" s="202" t="s">
        <v>22</v>
      </c>
      <c r="D91" s="202" t="s">
        <v>21</v>
      </c>
      <c r="E91" s="202" t="s">
        <v>22</v>
      </c>
      <c r="F91" s="202" t="s">
        <v>108</v>
      </c>
      <c r="G91" s="23" t="s">
        <v>125</v>
      </c>
      <c r="H91" s="23" t="s">
        <v>126</v>
      </c>
      <c r="I91" s="202" t="s">
        <v>285</v>
      </c>
      <c r="J91" s="202" t="s">
        <v>119</v>
      </c>
      <c r="K91" s="219"/>
      <c r="L91" s="223">
        <v>10771.2</v>
      </c>
      <c r="M91" s="223">
        <v>16000</v>
      </c>
      <c r="N91" s="223">
        <v>17000</v>
      </c>
    </row>
    <row r="92" spans="1:14" s="221" customFormat="1" ht="15.6">
      <c r="A92" s="565" t="s">
        <v>124</v>
      </c>
      <c r="B92" s="565"/>
      <c r="C92" s="202" t="s">
        <v>22</v>
      </c>
      <c r="D92" s="202" t="s">
        <v>21</v>
      </c>
      <c r="E92" s="202" t="s">
        <v>22</v>
      </c>
      <c r="F92" s="202" t="s">
        <v>108</v>
      </c>
      <c r="G92" s="23" t="s">
        <v>125</v>
      </c>
      <c r="H92" s="23" t="s">
        <v>127</v>
      </c>
      <c r="I92" s="202" t="s">
        <v>285</v>
      </c>
      <c r="J92" s="202" t="s">
        <v>119</v>
      </c>
      <c r="K92" s="219"/>
      <c r="L92" s="223">
        <v>118824</v>
      </c>
      <c r="M92" s="223">
        <v>155000</v>
      </c>
      <c r="N92" s="223">
        <v>160000</v>
      </c>
    </row>
    <row r="93" spans="1:14" s="221" customFormat="1" ht="15.6">
      <c r="A93" s="565" t="s">
        <v>124</v>
      </c>
      <c r="B93" s="565"/>
      <c r="C93" s="202" t="s">
        <v>22</v>
      </c>
      <c r="D93" s="202" t="s">
        <v>21</v>
      </c>
      <c r="E93" s="202" t="s">
        <v>22</v>
      </c>
      <c r="F93" s="202" t="s">
        <v>108</v>
      </c>
      <c r="G93" s="23" t="s">
        <v>125</v>
      </c>
      <c r="H93" s="23" t="s">
        <v>128</v>
      </c>
      <c r="I93" s="202" t="s">
        <v>285</v>
      </c>
      <c r="J93" s="202" t="s">
        <v>119</v>
      </c>
      <c r="K93" s="219"/>
      <c r="L93" s="223">
        <v>75000</v>
      </c>
      <c r="M93" s="223">
        <v>110000</v>
      </c>
      <c r="N93" s="223">
        <v>150000</v>
      </c>
    </row>
    <row r="94" spans="1:14" s="222" customFormat="1" ht="15.6">
      <c r="A94" s="564" t="s">
        <v>120</v>
      </c>
      <c r="B94" s="564"/>
      <c r="C94" s="21" t="s">
        <v>22</v>
      </c>
      <c r="D94" s="21" t="s">
        <v>21</v>
      </c>
      <c r="E94" s="21" t="s">
        <v>22</v>
      </c>
      <c r="F94" s="21" t="s">
        <v>108</v>
      </c>
      <c r="G94" s="32" t="s">
        <v>65</v>
      </c>
      <c r="H94" s="32"/>
      <c r="I94" s="21" t="s">
        <v>285</v>
      </c>
      <c r="J94" s="21"/>
      <c r="K94" s="220">
        <f>K95+K97</f>
        <v>0</v>
      </c>
      <c r="L94" s="220">
        <f>L95+L96+L99</f>
        <v>207138.32</v>
      </c>
      <c r="M94" s="220">
        <f t="shared" ref="M94:N94" si="21">M95+M96+M99</f>
        <v>704000</v>
      </c>
      <c r="N94" s="220">
        <f t="shared" si="21"/>
        <v>303690</v>
      </c>
    </row>
    <row r="95" spans="1:14" s="221" customFormat="1" ht="15.6">
      <c r="A95" s="565" t="s">
        <v>120</v>
      </c>
      <c r="B95" s="565"/>
      <c r="C95" s="202" t="s">
        <v>22</v>
      </c>
      <c r="D95" s="202" t="s">
        <v>21</v>
      </c>
      <c r="E95" s="202" t="s">
        <v>22</v>
      </c>
      <c r="F95" s="202" t="s">
        <v>108</v>
      </c>
      <c r="G95" s="23" t="s">
        <v>65</v>
      </c>
      <c r="H95" s="23" t="s">
        <v>107</v>
      </c>
      <c r="I95" s="202" t="s">
        <v>285</v>
      </c>
      <c r="J95" s="202" t="s">
        <v>119</v>
      </c>
      <c r="K95" s="219"/>
      <c r="L95" s="223">
        <v>96100</v>
      </c>
      <c r="M95" s="223">
        <v>563000</v>
      </c>
      <c r="N95" s="223">
        <v>264690</v>
      </c>
    </row>
    <row r="96" spans="1:14" s="221" customFormat="1" ht="15.6">
      <c r="A96" s="564" t="s">
        <v>120</v>
      </c>
      <c r="B96" s="564"/>
      <c r="C96" s="21" t="s">
        <v>22</v>
      </c>
      <c r="D96" s="21" t="s">
        <v>21</v>
      </c>
      <c r="E96" s="21" t="s">
        <v>22</v>
      </c>
      <c r="F96" s="21" t="s">
        <v>108</v>
      </c>
      <c r="G96" s="32" t="s">
        <v>65</v>
      </c>
      <c r="H96" s="32" t="s">
        <v>126</v>
      </c>
      <c r="I96" s="204"/>
      <c r="J96" s="204"/>
      <c r="K96" s="219"/>
      <c r="L96" s="229">
        <f>L97</f>
        <v>35916.32</v>
      </c>
      <c r="M96" s="229">
        <f t="shared" ref="M96:N96" si="22">M97</f>
        <v>36000</v>
      </c>
      <c r="N96" s="229">
        <f t="shared" si="22"/>
        <v>39000</v>
      </c>
    </row>
    <row r="97" spans="1:14" s="221" customFormat="1" ht="15.6">
      <c r="A97" s="565" t="s">
        <v>120</v>
      </c>
      <c r="B97" s="565"/>
      <c r="C97" s="202" t="s">
        <v>22</v>
      </c>
      <c r="D97" s="202" t="s">
        <v>21</v>
      </c>
      <c r="E97" s="202" t="s">
        <v>22</v>
      </c>
      <c r="F97" s="202" t="s">
        <v>108</v>
      </c>
      <c r="G97" s="23" t="s">
        <v>65</v>
      </c>
      <c r="H97" s="23" t="s">
        <v>126</v>
      </c>
      <c r="I97" s="202" t="s">
        <v>285</v>
      </c>
      <c r="J97" s="202" t="s">
        <v>119</v>
      </c>
      <c r="K97" s="219"/>
      <c r="L97" s="223">
        <v>35916.32</v>
      </c>
      <c r="M97" s="223">
        <v>36000</v>
      </c>
      <c r="N97" s="223">
        <v>39000</v>
      </c>
    </row>
    <row r="98" spans="1:14" s="221" customFormat="1" ht="15.6">
      <c r="A98" s="564" t="s">
        <v>120</v>
      </c>
      <c r="B98" s="564"/>
      <c r="C98" s="21" t="s">
        <v>22</v>
      </c>
      <c r="D98" s="21" t="s">
        <v>21</v>
      </c>
      <c r="E98" s="21" t="s">
        <v>22</v>
      </c>
      <c r="F98" s="21" t="s">
        <v>108</v>
      </c>
      <c r="G98" s="32" t="s">
        <v>65</v>
      </c>
      <c r="H98" s="32"/>
      <c r="I98" s="21"/>
      <c r="J98" s="21"/>
      <c r="K98" s="228"/>
      <c r="L98" s="229">
        <f>L99</f>
        <v>75122</v>
      </c>
      <c r="M98" s="229">
        <f t="shared" ref="M98:N98" si="23">M99</f>
        <v>105000</v>
      </c>
      <c r="N98" s="229">
        <f t="shared" si="23"/>
        <v>0</v>
      </c>
    </row>
    <row r="99" spans="1:14" s="221" customFormat="1" ht="15.6">
      <c r="A99" s="565" t="s">
        <v>120</v>
      </c>
      <c r="B99" s="565"/>
      <c r="C99" s="202" t="s">
        <v>22</v>
      </c>
      <c r="D99" s="202" t="s">
        <v>21</v>
      </c>
      <c r="E99" s="202" t="s">
        <v>22</v>
      </c>
      <c r="F99" s="202" t="s">
        <v>108</v>
      </c>
      <c r="G99" s="23" t="s">
        <v>65</v>
      </c>
      <c r="H99" s="23" t="s">
        <v>127</v>
      </c>
      <c r="I99" s="202" t="s">
        <v>285</v>
      </c>
      <c r="J99" s="202" t="s">
        <v>119</v>
      </c>
      <c r="K99" s="219"/>
      <c r="L99" s="223">
        <v>75122</v>
      </c>
      <c r="M99" s="223">
        <v>105000</v>
      </c>
      <c r="N99" s="223"/>
    </row>
    <row r="100" spans="1:14" s="222" customFormat="1" ht="15" customHeight="1">
      <c r="A100" s="564" t="s">
        <v>29</v>
      </c>
      <c r="B100" s="564"/>
      <c r="C100" s="21" t="s">
        <v>22</v>
      </c>
      <c r="D100" s="21" t="s">
        <v>21</v>
      </c>
      <c r="E100" s="21" t="s">
        <v>22</v>
      </c>
      <c r="F100" s="21" t="s">
        <v>108</v>
      </c>
      <c r="G100" s="32" t="s">
        <v>307</v>
      </c>
      <c r="H100" s="32"/>
      <c r="I100" s="21" t="s">
        <v>285</v>
      </c>
      <c r="J100" s="21"/>
      <c r="K100" s="229">
        <f>+K101</f>
        <v>0</v>
      </c>
      <c r="L100" s="220">
        <f>L102+L103</f>
        <v>3970800</v>
      </c>
      <c r="M100" s="220">
        <f>M102+M103</f>
        <v>3959100</v>
      </c>
      <c r="N100" s="220">
        <f t="shared" ref="N100" si="24">N102+N103</f>
        <v>3956500</v>
      </c>
    </row>
    <row r="101" spans="1:14" s="222" customFormat="1" ht="0.6" customHeight="1">
      <c r="A101" s="565" t="s">
        <v>29</v>
      </c>
      <c r="B101" s="565"/>
      <c r="C101" s="202" t="s">
        <v>22</v>
      </c>
      <c r="D101" s="202" t="s">
        <v>21</v>
      </c>
      <c r="E101" s="202" t="s">
        <v>22</v>
      </c>
      <c r="F101" s="202" t="s">
        <v>108</v>
      </c>
      <c r="G101" s="23" t="s">
        <v>68</v>
      </c>
      <c r="H101" s="23" t="s">
        <v>107</v>
      </c>
      <c r="I101" s="202" t="s">
        <v>285</v>
      </c>
      <c r="J101" s="202" t="s">
        <v>133</v>
      </c>
      <c r="K101" s="234"/>
      <c r="L101" s="220"/>
      <c r="M101" s="220"/>
      <c r="N101" s="220"/>
    </row>
    <row r="102" spans="1:14" s="221" customFormat="1" ht="18.600000000000001" customHeight="1">
      <c r="A102" s="565" t="s">
        <v>29</v>
      </c>
      <c r="B102" s="565"/>
      <c r="C102" s="202" t="s">
        <v>22</v>
      </c>
      <c r="D102" s="202" t="s">
        <v>21</v>
      </c>
      <c r="E102" s="202" t="s">
        <v>22</v>
      </c>
      <c r="F102" s="202" t="s">
        <v>108</v>
      </c>
      <c r="G102" s="23" t="s">
        <v>307</v>
      </c>
      <c r="H102" s="23" t="s">
        <v>130</v>
      </c>
      <c r="I102" s="202" t="s">
        <v>285</v>
      </c>
      <c r="J102" s="202" t="s">
        <v>132</v>
      </c>
      <c r="K102" s="219"/>
      <c r="L102" s="235">
        <v>3698700</v>
      </c>
      <c r="M102" s="223">
        <v>3698700</v>
      </c>
      <c r="N102" s="223">
        <v>3698700</v>
      </c>
    </row>
    <row r="103" spans="1:14" s="221" customFormat="1" ht="18.600000000000001" customHeight="1">
      <c r="A103" s="565" t="s">
        <v>29</v>
      </c>
      <c r="B103" s="565"/>
      <c r="C103" s="202" t="s">
        <v>22</v>
      </c>
      <c r="D103" s="202" t="s">
        <v>21</v>
      </c>
      <c r="E103" s="202" t="s">
        <v>22</v>
      </c>
      <c r="F103" s="202" t="s">
        <v>108</v>
      </c>
      <c r="G103" s="23" t="s">
        <v>307</v>
      </c>
      <c r="H103" s="23" t="s">
        <v>131</v>
      </c>
      <c r="I103" s="202" t="s">
        <v>285</v>
      </c>
      <c r="J103" s="202" t="s">
        <v>132</v>
      </c>
      <c r="K103" s="219"/>
      <c r="L103" s="235">
        <v>272100</v>
      </c>
      <c r="M103" s="223">
        <v>260400</v>
      </c>
      <c r="N103" s="223">
        <v>257800</v>
      </c>
    </row>
    <row r="104" spans="1:14" s="221" customFormat="1" ht="15" customHeight="1">
      <c r="A104" s="564" t="s">
        <v>29</v>
      </c>
      <c r="B104" s="564"/>
      <c r="C104" s="21" t="s">
        <v>22</v>
      </c>
      <c r="D104" s="21" t="s">
        <v>21</v>
      </c>
      <c r="E104" s="21" t="s">
        <v>22</v>
      </c>
      <c r="F104" s="21" t="s">
        <v>108</v>
      </c>
      <c r="G104" s="32" t="s">
        <v>307</v>
      </c>
      <c r="H104" s="32"/>
      <c r="I104" s="21" t="s">
        <v>285</v>
      </c>
      <c r="J104" s="21"/>
      <c r="K104" s="220"/>
      <c r="L104" s="220">
        <f>L105</f>
        <v>3500</v>
      </c>
      <c r="M104" s="229">
        <v>0</v>
      </c>
      <c r="N104" s="229">
        <v>0</v>
      </c>
    </row>
    <row r="105" spans="1:14" s="221" customFormat="1" ht="15.6" customHeight="1">
      <c r="A105" s="565" t="s">
        <v>29</v>
      </c>
      <c r="B105" s="565"/>
      <c r="C105" s="202" t="s">
        <v>22</v>
      </c>
      <c r="D105" s="202" t="s">
        <v>21</v>
      </c>
      <c r="E105" s="202" t="s">
        <v>22</v>
      </c>
      <c r="F105" s="202" t="s">
        <v>108</v>
      </c>
      <c r="G105" s="23" t="s">
        <v>307</v>
      </c>
      <c r="H105" s="23" t="s">
        <v>107</v>
      </c>
      <c r="I105" s="202" t="s">
        <v>285</v>
      </c>
      <c r="J105" s="202" t="s">
        <v>133</v>
      </c>
      <c r="K105" s="227"/>
      <c r="L105" s="227">
        <v>3500</v>
      </c>
      <c r="M105" s="223">
        <v>0</v>
      </c>
      <c r="N105" s="223">
        <v>0</v>
      </c>
    </row>
    <row r="106" spans="1:14" s="222" customFormat="1" ht="16.8" hidden="1" customHeight="1">
      <c r="A106" s="565" t="s">
        <v>29</v>
      </c>
      <c r="B106" s="565"/>
      <c r="C106" s="21" t="s">
        <v>22</v>
      </c>
      <c r="D106" s="21" t="s">
        <v>21</v>
      </c>
      <c r="E106" s="21" t="s">
        <v>22</v>
      </c>
      <c r="F106" s="21" t="s">
        <v>108</v>
      </c>
      <c r="G106" s="32" t="s">
        <v>309</v>
      </c>
      <c r="H106" s="32" t="s">
        <v>107</v>
      </c>
      <c r="I106" s="21" t="s">
        <v>285</v>
      </c>
      <c r="J106" s="21"/>
      <c r="K106" s="220"/>
      <c r="L106" s="220"/>
      <c r="M106" s="220"/>
      <c r="N106" s="220"/>
    </row>
    <row r="107" spans="1:14" s="221" customFormat="1" ht="12.6" hidden="1" customHeight="1">
      <c r="A107" s="565"/>
      <c r="B107" s="565"/>
      <c r="C107" s="21"/>
      <c r="D107" s="21"/>
      <c r="E107" s="21"/>
      <c r="F107" s="21"/>
      <c r="G107" s="32"/>
      <c r="H107" s="32"/>
      <c r="I107" s="21"/>
      <c r="J107" s="21"/>
      <c r="K107" s="220"/>
      <c r="L107" s="227"/>
      <c r="M107" s="223"/>
      <c r="N107" s="223"/>
    </row>
    <row r="108" spans="1:14" s="221" customFormat="1" ht="13.2" hidden="1" customHeight="1">
      <c r="A108" s="565" t="s">
        <v>29</v>
      </c>
      <c r="B108" s="565"/>
      <c r="C108" s="202" t="s">
        <v>22</v>
      </c>
      <c r="D108" s="202" t="s">
        <v>21</v>
      </c>
      <c r="E108" s="202" t="s">
        <v>22</v>
      </c>
      <c r="F108" s="202" t="s">
        <v>108</v>
      </c>
      <c r="G108" s="23" t="s">
        <v>309</v>
      </c>
      <c r="H108" s="23" t="s">
        <v>107</v>
      </c>
      <c r="I108" s="202" t="s">
        <v>285</v>
      </c>
      <c r="J108" s="202" t="s">
        <v>119</v>
      </c>
      <c r="K108" s="220"/>
      <c r="L108" s="223"/>
      <c r="M108" s="223"/>
      <c r="N108" s="223"/>
    </row>
    <row r="109" spans="1:14" s="221" customFormat="1" ht="13.2" hidden="1" customHeight="1">
      <c r="A109" s="564" t="s">
        <v>30</v>
      </c>
      <c r="B109" s="564"/>
      <c r="C109" s="21" t="s">
        <v>22</v>
      </c>
      <c r="D109" s="21" t="s">
        <v>21</v>
      </c>
      <c r="E109" s="21" t="s">
        <v>22</v>
      </c>
      <c r="F109" s="21" t="s">
        <v>108</v>
      </c>
      <c r="G109" s="32" t="s">
        <v>121</v>
      </c>
      <c r="H109" s="32" t="s">
        <v>317</v>
      </c>
      <c r="I109" s="21" t="s">
        <v>285</v>
      </c>
      <c r="J109" s="202"/>
      <c r="K109" s="220">
        <f>K110</f>
        <v>0</v>
      </c>
      <c r="L109" s="223"/>
      <c r="M109" s="223"/>
      <c r="N109" s="223"/>
    </row>
    <row r="110" spans="1:14" s="221" customFormat="1" ht="13.2" hidden="1" customHeight="1">
      <c r="A110" s="565" t="s">
        <v>30</v>
      </c>
      <c r="B110" s="565"/>
      <c r="C110" s="202" t="s">
        <v>22</v>
      </c>
      <c r="D110" s="202" t="s">
        <v>21</v>
      </c>
      <c r="E110" s="202" t="s">
        <v>22</v>
      </c>
      <c r="F110" s="202" t="s">
        <v>108</v>
      </c>
      <c r="G110" s="23" t="s">
        <v>121</v>
      </c>
      <c r="H110" s="23" t="s">
        <v>317</v>
      </c>
      <c r="I110" s="202" t="s">
        <v>285</v>
      </c>
      <c r="J110" s="202" t="s">
        <v>119</v>
      </c>
      <c r="K110" s="236"/>
      <c r="L110" s="223"/>
      <c r="M110" s="223"/>
      <c r="N110" s="223"/>
    </row>
    <row r="111" spans="1:14" s="222" customFormat="1" ht="28.2" customHeight="1">
      <c r="A111" s="564" t="s">
        <v>353</v>
      </c>
      <c r="B111" s="564"/>
      <c r="C111" s="21" t="s">
        <v>22</v>
      </c>
      <c r="D111" s="21" t="s">
        <v>21</v>
      </c>
      <c r="E111" s="21" t="s">
        <v>22</v>
      </c>
      <c r="F111" s="21" t="s">
        <v>108</v>
      </c>
      <c r="G111" s="32" t="s">
        <v>354</v>
      </c>
      <c r="H111" s="32"/>
      <c r="I111" s="21" t="s">
        <v>285</v>
      </c>
      <c r="J111" s="21"/>
      <c r="K111" s="220">
        <f>K112+K113+K114</f>
        <v>0</v>
      </c>
      <c r="L111" s="220">
        <f>L112+L113+L114</f>
        <v>100000</v>
      </c>
      <c r="M111" s="220">
        <f t="shared" ref="M111:N111" si="25">M112+M113+M114</f>
        <v>80000</v>
      </c>
      <c r="N111" s="220">
        <f t="shared" si="25"/>
        <v>90000</v>
      </c>
    </row>
    <row r="112" spans="1:14" s="221" customFormat="1" ht="32.4" customHeight="1" thickBot="1">
      <c r="A112" s="576" t="s">
        <v>353</v>
      </c>
      <c r="B112" s="576"/>
      <c r="C112" s="152" t="s">
        <v>22</v>
      </c>
      <c r="D112" s="152" t="s">
        <v>21</v>
      </c>
      <c r="E112" s="152" t="s">
        <v>22</v>
      </c>
      <c r="F112" s="152" t="s">
        <v>108</v>
      </c>
      <c r="G112" s="153" t="s">
        <v>354</v>
      </c>
      <c r="H112" s="153" t="s">
        <v>107</v>
      </c>
      <c r="I112" s="152" t="s">
        <v>285</v>
      </c>
      <c r="J112" s="152" t="s">
        <v>119</v>
      </c>
      <c r="K112" s="237"/>
      <c r="L112" s="238">
        <v>100000</v>
      </c>
      <c r="M112" s="238">
        <v>80000</v>
      </c>
      <c r="N112" s="238">
        <v>90000</v>
      </c>
    </row>
    <row r="113" spans="1:17" s="221" customFormat="1" ht="15.6" hidden="1">
      <c r="A113" s="593" t="s">
        <v>31</v>
      </c>
      <c r="B113" s="593"/>
      <c r="C113" s="203" t="s">
        <v>22</v>
      </c>
      <c r="D113" s="203" t="s">
        <v>21</v>
      </c>
      <c r="E113" s="203" t="s">
        <v>22</v>
      </c>
      <c r="F113" s="203" t="s">
        <v>108</v>
      </c>
      <c r="G113" s="151" t="s">
        <v>66</v>
      </c>
      <c r="H113" s="151" t="s">
        <v>129</v>
      </c>
      <c r="I113" s="203" t="s">
        <v>285</v>
      </c>
      <c r="J113" s="203" t="s">
        <v>119</v>
      </c>
      <c r="K113" s="239"/>
      <c r="L113" s="240"/>
      <c r="M113" s="240"/>
      <c r="N113" s="240"/>
    </row>
    <row r="114" spans="1:17" s="221" customFormat="1" ht="21.6" hidden="1" customHeight="1">
      <c r="A114" s="565" t="s">
        <v>31</v>
      </c>
      <c r="B114" s="565"/>
      <c r="C114" s="202" t="s">
        <v>22</v>
      </c>
      <c r="D114" s="202" t="s">
        <v>21</v>
      </c>
      <c r="E114" s="202" t="s">
        <v>22</v>
      </c>
      <c r="F114" s="202" t="s">
        <v>108</v>
      </c>
      <c r="G114" s="23" t="s">
        <v>66</v>
      </c>
      <c r="H114" s="23" t="s">
        <v>111</v>
      </c>
      <c r="I114" s="202" t="s">
        <v>285</v>
      </c>
      <c r="J114" s="202" t="s">
        <v>119</v>
      </c>
      <c r="K114" s="219"/>
      <c r="L114" s="223"/>
      <c r="M114" s="223"/>
      <c r="N114" s="223"/>
    </row>
    <row r="115" spans="1:17" s="221" customFormat="1" ht="16.2" customHeight="1">
      <c r="C115" s="187" t="s">
        <v>22</v>
      </c>
      <c r="D115" s="187" t="s">
        <v>21</v>
      </c>
      <c r="E115" s="187" t="s">
        <v>22</v>
      </c>
      <c r="F115" s="187"/>
      <c r="G115" s="241"/>
      <c r="H115" s="241"/>
      <c r="I115" s="187" t="s">
        <v>285</v>
      </c>
      <c r="J115" s="188"/>
      <c r="K115" s="242">
        <f>K116</f>
        <v>0</v>
      </c>
      <c r="L115" s="242">
        <f>L116</f>
        <v>69237500</v>
      </c>
      <c r="M115" s="242">
        <f t="shared" ref="M115:N115" si="26">M116</f>
        <v>1125500</v>
      </c>
      <c r="N115" s="242">
        <f t="shared" si="26"/>
        <v>1117500</v>
      </c>
    </row>
    <row r="116" spans="1:17" s="221" customFormat="1" ht="21" customHeight="1">
      <c r="A116" s="563"/>
      <c r="B116" s="563"/>
      <c r="C116" s="191" t="s">
        <v>22</v>
      </c>
      <c r="D116" s="191" t="s">
        <v>21</v>
      </c>
      <c r="E116" s="191" t="s">
        <v>22</v>
      </c>
      <c r="F116" s="191" t="s">
        <v>134</v>
      </c>
      <c r="G116" s="232"/>
      <c r="H116" s="232"/>
      <c r="I116" s="191" t="s">
        <v>285</v>
      </c>
      <c r="J116" s="192"/>
      <c r="K116" s="233">
        <f>K117+K119</f>
        <v>0</v>
      </c>
      <c r="L116" s="233">
        <f>L117+L119+L122+L126</f>
        <v>69237500</v>
      </c>
      <c r="M116" s="233">
        <f>M117+M119+M122+M126+M124</f>
        <v>1125500</v>
      </c>
      <c r="N116" s="233">
        <f>N117+N119+N122+N126</f>
        <v>1117500</v>
      </c>
    </row>
    <row r="117" spans="1:17" s="222" customFormat="1" ht="18" customHeight="1">
      <c r="A117" s="564" t="s">
        <v>25</v>
      </c>
      <c r="B117" s="564"/>
      <c r="C117" s="21" t="s">
        <v>22</v>
      </c>
      <c r="D117" s="21" t="s">
        <v>21</v>
      </c>
      <c r="E117" s="21" t="s">
        <v>22</v>
      </c>
      <c r="F117" s="22" t="s">
        <v>134</v>
      </c>
      <c r="G117" s="32" t="s">
        <v>270</v>
      </c>
      <c r="H117" s="32"/>
      <c r="I117" s="21" t="s">
        <v>285</v>
      </c>
      <c r="J117" s="21"/>
      <c r="K117" s="230">
        <f>K118</f>
        <v>0</v>
      </c>
      <c r="L117" s="229">
        <f>L118</f>
        <v>1820000</v>
      </c>
      <c r="M117" s="229"/>
      <c r="N117" s="229"/>
    </row>
    <row r="118" spans="1:17" s="221" customFormat="1" ht="17.399999999999999" customHeight="1">
      <c r="A118" s="565" t="s">
        <v>25</v>
      </c>
      <c r="B118" s="565"/>
      <c r="C118" s="202" t="s">
        <v>22</v>
      </c>
      <c r="D118" s="202" t="s">
        <v>21</v>
      </c>
      <c r="E118" s="202" t="s">
        <v>22</v>
      </c>
      <c r="F118" s="38" t="s">
        <v>134</v>
      </c>
      <c r="G118" s="23" t="s">
        <v>270</v>
      </c>
      <c r="H118" s="23" t="s">
        <v>286</v>
      </c>
      <c r="I118" s="202" t="s">
        <v>285</v>
      </c>
      <c r="J118" s="202" t="s">
        <v>119</v>
      </c>
      <c r="K118" s="243"/>
      <c r="L118" s="223">
        <v>1820000</v>
      </c>
      <c r="M118" s="223"/>
      <c r="N118" s="223"/>
    </row>
    <row r="119" spans="1:17" s="222" customFormat="1" ht="25.2" customHeight="1">
      <c r="A119" s="564" t="s">
        <v>120</v>
      </c>
      <c r="B119" s="564"/>
      <c r="C119" s="21" t="s">
        <v>22</v>
      </c>
      <c r="D119" s="21" t="s">
        <v>21</v>
      </c>
      <c r="E119" s="21" t="s">
        <v>22</v>
      </c>
      <c r="F119" s="21" t="s">
        <v>134</v>
      </c>
      <c r="G119" s="32" t="s">
        <v>65</v>
      </c>
      <c r="H119" s="32"/>
      <c r="I119" s="21" t="s">
        <v>285</v>
      </c>
      <c r="J119" s="21"/>
      <c r="K119" s="230"/>
      <c r="L119" s="229">
        <f>L120+L121</f>
        <v>1117500</v>
      </c>
      <c r="M119" s="229">
        <f>M120+M121</f>
        <v>1117500</v>
      </c>
      <c r="N119" s="229">
        <f>N120</f>
        <v>1117500</v>
      </c>
    </row>
    <row r="120" spans="1:17" s="221" customFormat="1" ht="22.2" customHeight="1">
      <c r="A120" s="565" t="s">
        <v>120</v>
      </c>
      <c r="B120" s="565"/>
      <c r="C120" s="202" t="s">
        <v>22</v>
      </c>
      <c r="D120" s="202" t="s">
        <v>21</v>
      </c>
      <c r="E120" s="202" t="s">
        <v>22</v>
      </c>
      <c r="F120" s="202" t="s">
        <v>134</v>
      </c>
      <c r="G120" s="23" t="s">
        <v>65</v>
      </c>
      <c r="H120" s="23" t="s">
        <v>271</v>
      </c>
      <c r="I120" s="202" t="s">
        <v>285</v>
      </c>
      <c r="J120" s="202" t="s">
        <v>119</v>
      </c>
      <c r="K120" s="243"/>
      <c r="L120" s="223">
        <v>1117500</v>
      </c>
      <c r="M120" s="223">
        <v>1117500</v>
      </c>
      <c r="N120" s="223">
        <v>1117500</v>
      </c>
    </row>
    <row r="121" spans="1:17" s="221" customFormat="1" ht="0.6" hidden="1" customHeight="1">
      <c r="A121" s="572"/>
      <c r="B121" s="573"/>
      <c r="C121" s="202"/>
      <c r="D121" s="202"/>
      <c r="E121" s="202"/>
      <c r="F121" s="202"/>
      <c r="G121" s="23"/>
      <c r="H121" s="23"/>
      <c r="I121" s="202"/>
      <c r="J121" s="202"/>
      <c r="K121" s="243"/>
      <c r="L121" s="223"/>
      <c r="M121" s="223"/>
      <c r="N121" s="223"/>
    </row>
    <row r="122" spans="1:17" s="221" customFormat="1" ht="25.2" customHeight="1">
      <c r="A122" s="585" t="s">
        <v>30</v>
      </c>
      <c r="B122" s="586"/>
      <c r="C122" s="21" t="s">
        <v>22</v>
      </c>
      <c r="D122" s="21" t="s">
        <v>21</v>
      </c>
      <c r="E122" s="21" t="s">
        <v>22</v>
      </c>
      <c r="F122" s="21" t="s">
        <v>134</v>
      </c>
      <c r="G122" s="32" t="s">
        <v>121</v>
      </c>
      <c r="H122" s="32"/>
      <c r="I122" s="21" t="s">
        <v>285</v>
      </c>
      <c r="J122" s="21"/>
      <c r="K122" s="230"/>
      <c r="L122" s="229">
        <f>L123</f>
        <v>66300000</v>
      </c>
      <c r="M122" s="223"/>
      <c r="N122" s="223"/>
    </row>
    <row r="123" spans="1:17" s="221" customFormat="1" ht="22.8" customHeight="1">
      <c r="A123" s="572" t="s">
        <v>30</v>
      </c>
      <c r="B123" s="573"/>
      <c r="C123" s="202" t="s">
        <v>22</v>
      </c>
      <c r="D123" s="202" t="s">
        <v>21</v>
      </c>
      <c r="E123" s="202" t="s">
        <v>22</v>
      </c>
      <c r="F123" s="202" t="s">
        <v>134</v>
      </c>
      <c r="G123" s="23" t="s">
        <v>121</v>
      </c>
      <c r="H123" s="23" t="s">
        <v>317</v>
      </c>
      <c r="I123" s="202" t="s">
        <v>285</v>
      </c>
      <c r="J123" s="202" t="s">
        <v>119</v>
      </c>
      <c r="K123" s="243"/>
      <c r="L123" s="223">
        <v>66300000</v>
      </c>
      <c r="M123" s="229"/>
      <c r="N123" s="229"/>
    </row>
    <row r="124" spans="1:17" s="221" customFormat="1" ht="36.6" customHeight="1">
      <c r="A124" s="564" t="s">
        <v>353</v>
      </c>
      <c r="B124" s="564"/>
      <c r="C124" s="21" t="s">
        <v>22</v>
      </c>
      <c r="D124" s="21" t="s">
        <v>21</v>
      </c>
      <c r="E124" s="21" t="s">
        <v>22</v>
      </c>
      <c r="F124" s="21" t="s">
        <v>134</v>
      </c>
      <c r="G124" s="32" t="s">
        <v>354</v>
      </c>
      <c r="H124" s="32"/>
      <c r="I124" s="21" t="s">
        <v>285</v>
      </c>
      <c r="J124" s="21"/>
      <c r="K124" s="259"/>
      <c r="L124" s="260">
        <f>L125</f>
        <v>0</v>
      </c>
      <c r="M124" s="260">
        <f t="shared" ref="M124:N124" si="27">M125</f>
        <v>8000</v>
      </c>
      <c r="N124" s="260">
        <f t="shared" si="27"/>
        <v>0</v>
      </c>
    </row>
    <row r="125" spans="1:17" s="221" customFormat="1" ht="39.6" customHeight="1" thickBot="1">
      <c r="A125" s="576" t="s">
        <v>353</v>
      </c>
      <c r="B125" s="576"/>
      <c r="C125" s="204" t="s">
        <v>22</v>
      </c>
      <c r="D125" s="204" t="s">
        <v>21</v>
      </c>
      <c r="E125" s="204" t="s">
        <v>22</v>
      </c>
      <c r="F125" s="204" t="s">
        <v>134</v>
      </c>
      <c r="G125" s="23" t="s">
        <v>354</v>
      </c>
      <c r="H125" s="23" t="s">
        <v>368</v>
      </c>
      <c r="I125" s="204" t="s">
        <v>285</v>
      </c>
      <c r="J125" s="204" t="s">
        <v>119</v>
      </c>
      <c r="K125" s="243"/>
      <c r="L125" s="261">
        <v>0</v>
      </c>
      <c r="M125" s="261">
        <v>8000</v>
      </c>
      <c r="N125" s="261"/>
    </row>
    <row r="126" spans="1:17" s="221" customFormat="1" ht="41.4" hidden="1" customHeight="1">
      <c r="A126" s="584"/>
      <c r="B126" s="584"/>
      <c r="C126" s="21"/>
      <c r="D126" s="21"/>
      <c r="E126" s="21"/>
      <c r="F126" s="21"/>
      <c r="G126" s="32"/>
      <c r="H126" s="32"/>
      <c r="I126" s="21"/>
      <c r="J126" s="21"/>
      <c r="K126" s="259"/>
      <c r="L126" s="260"/>
      <c r="M126" s="260"/>
      <c r="N126" s="260"/>
    </row>
    <row r="127" spans="1:17" s="221" customFormat="1" ht="38.4" hidden="1" customHeight="1">
      <c r="A127" s="566"/>
      <c r="B127" s="566"/>
      <c r="C127" s="202"/>
      <c r="D127" s="202"/>
      <c r="E127" s="202"/>
      <c r="F127" s="202"/>
      <c r="G127" s="23"/>
      <c r="H127" s="23"/>
      <c r="I127" s="202"/>
      <c r="J127" s="202"/>
      <c r="K127" s="243"/>
      <c r="L127" s="261"/>
      <c r="M127" s="261"/>
      <c r="N127" s="261"/>
    </row>
    <row r="128" spans="1:17" s="213" customFormat="1" ht="30.6" customHeight="1">
      <c r="A128" s="567" t="s">
        <v>82</v>
      </c>
      <c r="B128" s="567"/>
      <c r="C128" s="226" t="s">
        <v>83</v>
      </c>
      <c r="D128" s="226"/>
      <c r="E128" s="226"/>
      <c r="F128" s="226"/>
      <c r="G128" s="226"/>
      <c r="H128" s="226"/>
      <c r="I128" s="226"/>
      <c r="J128" s="226"/>
      <c r="K128" s="218">
        <f>K129+K131</f>
        <v>0</v>
      </c>
      <c r="L128" s="218">
        <f>SUM(L129:L141)</f>
        <v>1394255</v>
      </c>
      <c r="M128" s="218">
        <f>SUM(M129:M141)</f>
        <v>1394255</v>
      </c>
      <c r="N128" s="218">
        <f>SUM(N129:N141)</f>
        <v>1394255</v>
      </c>
      <c r="Q128" s="213" t="s">
        <v>316</v>
      </c>
    </row>
    <row r="129" spans="1:14" s="213" customFormat="1" ht="28.8" customHeight="1">
      <c r="A129" s="565" t="s">
        <v>23</v>
      </c>
      <c r="B129" s="565"/>
      <c r="C129" s="574" t="s">
        <v>505</v>
      </c>
      <c r="D129" s="574"/>
      <c r="E129" s="574"/>
      <c r="F129" s="574"/>
      <c r="G129" s="574"/>
      <c r="H129" s="574"/>
      <c r="I129" s="202"/>
      <c r="J129" s="202"/>
      <c r="K129" s="244"/>
      <c r="L129" s="245">
        <v>530816</v>
      </c>
      <c r="M129" s="245">
        <v>530816</v>
      </c>
      <c r="N129" s="245">
        <v>530816</v>
      </c>
    </row>
    <row r="130" spans="1:14" s="213" customFormat="1" ht="32.4" customHeight="1">
      <c r="A130" s="589" t="s">
        <v>352</v>
      </c>
      <c r="B130" s="590"/>
      <c r="C130" s="574" t="s">
        <v>506</v>
      </c>
      <c r="D130" s="574"/>
      <c r="E130" s="574"/>
      <c r="F130" s="574"/>
      <c r="G130" s="574"/>
      <c r="H130" s="574"/>
      <c r="I130" s="202"/>
      <c r="J130" s="307"/>
      <c r="K130" s="244"/>
      <c r="L130" s="245">
        <v>2500</v>
      </c>
      <c r="M130" s="262">
        <v>2500</v>
      </c>
      <c r="N130" s="263">
        <v>2500</v>
      </c>
    </row>
    <row r="131" spans="1:14" s="213" customFormat="1" ht="21.6" customHeight="1">
      <c r="A131" s="565" t="s">
        <v>78</v>
      </c>
      <c r="B131" s="565"/>
      <c r="C131" s="574" t="s">
        <v>507</v>
      </c>
      <c r="D131" s="574"/>
      <c r="E131" s="574"/>
      <c r="F131" s="574"/>
      <c r="G131" s="574"/>
      <c r="H131" s="574"/>
      <c r="I131" s="202"/>
      <c r="J131" s="202"/>
      <c r="K131" s="244"/>
      <c r="L131" s="245">
        <v>160307</v>
      </c>
      <c r="M131" s="245">
        <v>160307</v>
      </c>
      <c r="N131" s="245">
        <v>160307</v>
      </c>
    </row>
    <row r="132" spans="1:14" s="213" customFormat="1" ht="15.6" hidden="1">
      <c r="A132" s="565" t="s">
        <v>24</v>
      </c>
      <c r="B132" s="565"/>
      <c r="C132" s="574" t="s">
        <v>101</v>
      </c>
      <c r="D132" s="574"/>
      <c r="E132" s="574"/>
      <c r="F132" s="574"/>
      <c r="G132" s="574"/>
      <c r="H132" s="574"/>
      <c r="I132" s="202"/>
      <c r="J132" s="202"/>
      <c r="K132" s="244"/>
      <c r="L132" s="245"/>
      <c r="M132" s="262"/>
      <c r="N132" s="263"/>
    </row>
    <row r="133" spans="1:14" s="213" customFormat="1" ht="3.6" hidden="1" customHeight="1">
      <c r="A133" s="565" t="s">
        <v>25</v>
      </c>
      <c r="B133" s="565"/>
      <c r="C133" s="574" t="s">
        <v>101</v>
      </c>
      <c r="D133" s="574"/>
      <c r="E133" s="574"/>
      <c r="F133" s="574"/>
      <c r="G133" s="574"/>
      <c r="H133" s="574"/>
      <c r="I133" s="202"/>
      <c r="J133" s="202"/>
      <c r="K133" s="244"/>
      <c r="L133" s="245"/>
      <c r="M133" s="262"/>
      <c r="N133" s="263"/>
    </row>
    <row r="134" spans="1:14" s="213" customFormat="1" ht="18" hidden="1" customHeight="1">
      <c r="A134" s="565" t="s">
        <v>26</v>
      </c>
      <c r="B134" s="565"/>
      <c r="C134" s="574" t="s">
        <v>101</v>
      </c>
      <c r="D134" s="574"/>
      <c r="E134" s="574"/>
      <c r="F134" s="574"/>
      <c r="G134" s="574"/>
      <c r="H134" s="574"/>
      <c r="I134" s="202"/>
      <c r="J134" s="202"/>
      <c r="K134" s="202"/>
      <c r="L134" s="245"/>
      <c r="M134" s="262"/>
      <c r="N134" s="263"/>
    </row>
    <row r="135" spans="1:14" s="213" customFormat="1" ht="15.6" hidden="1" customHeight="1">
      <c r="A135" s="572" t="s">
        <v>27</v>
      </c>
      <c r="B135" s="573"/>
      <c r="C135" s="569" t="s">
        <v>101</v>
      </c>
      <c r="D135" s="570"/>
      <c r="E135" s="570"/>
      <c r="F135" s="570"/>
      <c r="G135" s="570"/>
      <c r="H135" s="571"/>
      <c r="I135" s="202"/>
      <c r="J135" s="202"/>
      <c r="K135" s="202"/>
      <c r="L135" s="245"/>
      <c r="M135" s="245"/>
      <c r="N135" s="245"/>
    </row>
    <row r="136" spans="1:14" s="213" customFormat="1" ht="15.6" hidden="1" customHeight="1">
      <c r="A136" s="572" t="s">
        <v>28</v>
      </c>
      <c r="B136" s="573"/>
      <c r="C136" s="569" t="s">
        <v>101</v>
      </c>
      <c r="D136" s="570"/>
      <c r="E136" s="570"/>
      <c r="F136" s="570"/>
      <c r="G136" s="570"/>
      <c r="H136" s="571"/>
      <c r="I136" s="202"/>
      <c r="J136" s="202"/>
      <c r="K136" s="202"/>
      <c r="L136" s="245"/>
      <c r="M136" s="245"/>
      <c r="N136" s="245"/>
    </row>
    <row r="137" spans="1:14" s="213" customFormat="1" ht="15.6" hidden="1" customHeight="1">
      <c r="A137" s="565" t="s">
        <v>29</v>
      </c>
      <c r="B137" s="565"/>
      <c r="C137" s="569" t="s">
        <v>101</v>
      </c>
      <c r="D137" s="570"/>
      <c r="E137" s="570"/>
      <c r="F137" s="570"/>
      <c r="G137" s="570"/>
      <c r="H137" s="571"/>
      <c r="I137" s="202"/>
      <c r="J137" s="202"/>
      <c r="K137" s="202"/>
      <c r="L137" s="245"/>
      <c r="M137" s="245"/>
      <c r="N137" s="245"/>
    </row>
    <row r="138" spans="1:14" s="213" customFormat="1" ht="21" customHeight="1">
      <c r="A138" s="565" t="s">
        <v>29</v>
      </c>
      <c r="B138" s="565"/>
      <c r="C138" s="569" t="s">
        <v>520</v>
      </c>
      <c r="D138" s="570"/>
      <c r="E138" s="570"/>
      <c r="F138" s="570"/>
      <c r="G138" s="570"/>
      <c r="H138" s="571"/>
      <c r="I138" s="202"/>
      <c r="J138" s="202"/>
      <c r="K138" s="202"/>
      <c r="L138" s="245">
        <v>71972</v>
      </c>
      <c r="M138" s="262">
        <v>71972</v>
      </c>
      <c r="N138" s="263">
        <v>71972</v>
      </c>
    </row>
    <row r="139" spans="1:14" s="213" customFormat="1" ht="1.2" hidden="1" customHeight="1">
      <c r="A139" s="565" t="s">
        <v>29</v>
      </c>
      <c r="B139" s="565"/>
      <c r="C139" s="569" t="s">
        <v>101</v>
      </c>
      <c r="D139" s="570"/>
      <c r="E139" s="570"/>
      <c r="F139" s="570"/>
      <c r="G139" s="570"/>
      <c r="H139" s="571"/>
      <c r="I139" s="202"/>
      <c r="J139" s="202"/>
      <c r="K139" s="202"/>
      <c r="L139" s="245"/>
      <c r="M139" s="262"/>
      <c r="N139" s="263"/>
    </row>
    <row r="140" spans="1:14" s="213" customFormat="1" ht="24.6" customHeight="1">
      <c r="A140" s="565" t="s">
        <v>30</v>
      </c>
      <c r="B140" s="565"/>
      <c r="C140" s="574" t="s">
        <v>508</v>
      </c>
      <c r="D140" s="574"/>
      <c r="E140" s="574"/>
      <c r="F140" s="574"/>
      <c r="G140" s="574"/>
      <c r="H140" s="574"/>
      <c r="I140" s="202"/>
      <c r="J140" s="23"/>
      <c r="K140" s="202"/>
      <c r="L140" s="245">
        <v>628660</v>
      </c>
      <c r="M140" s="245">
        <v>628660</v>
      </c>
      <c r="N140" s="245">
        <v>628660</v>
      </c>
    </row>
    <row r="141" spans="1:14" s="213" customFormat="1" ht="15.6" hidden="1">
      <c r="A141" s="565" t="s">
        <v>31</v>
      </c>
      <c r="B141" s="565"/>
      <c r="C141" s="574" t="s">
        <v>101</v>
      </c>
      <c r="D141" s="574"/>
      <c r="E141" s="574"/>
      <c r="F141" s="574"/>
      <c r="G141" s="574"/>
      <c r="H141" s="574"/>
      <c r="I141" s="202"/>
      <c r="J141" s="23"/>
      <c r="K141" s="202"/>
      <c r="L141" s="245">
        <v>0</v>
      </c>
      <c r="M141" s="245">
        <v>0</v>
      </c>
      <c r="N141" s="245">
        <v>0</v>
      </c>
    </row>
    <row r="142" spans="1:14" s="213" customFormat="1" ht="15.6">
      <c r="A142" s="246" t="s">
        <v>135</v>
      </c>
      <c r="B142" s="246"/>
      <c r="C142" s="247"/>
      <c r="D142" s="247"/>
      <c r="E142" s="247"/>
      <c r="F142" s="247"/>
      <c r="G142" s="247"/>
      <c r="H142" s="247"/>
      <c r="I142" s="247"/>
      <c r="J142" s="247"/>
      <c r="K142" s="248"/>
      <c r="L142" s="248"/>
      <c r="M142" s="248"/>
      <c r="N142" s="248"/>
    </row>
    <row r="143" spans="1:14" s="213" customFormat="1" ht="11.4" customHeight="1">
      <c r="A143" s="246"/>
      <c r="B143" s="246"/>
      <c r="C143" s="247"/>
      <c r="D143" s="247"/>
      <c r="E143" s="247"/>
      <c r="F143" s="247"/>
      <c r="G143" s="247"/>
      <c r="H143" s="247"/>
      <c r="I143" s="247"/>
      <c r="J143" s="247"/>
      <c r="K143" s="247"/>
      <c r="L143" s="210"/>
      <c r="M143" s="249"/>
    </row>
    <row r="144" spans="1:14" s="213" customFormat="1" ht="15.6">
      <c r="A144" s="583" t="s">
        <v>34</v>
      </c>
      <c r="B144" s="583"/>
      <c r="C144" s="583"/>
      <c r="D144" s="418"/>
      <c r="E144" s="418"/>
      <c r="F144" s="418"/>
      <c r="G144" s="419"/>
      <c r="H144" s="420"/>
      <c r="I144" s="418"/>
      <c r="J144" s="418"/>
      <c r="K144" s="420"/>
      <c r="L144" s="421" t="s">
        <v>272</v>
      </c>
    </row>
    <row r="145" spans="1:13" s="213" customFormat="1" ht="6" customHeight="1">
      <c r="A145" s="252"/>
      <c r="B145" s="252"/>
      <c r="C145" s="247"/>
      <c r="D145" s="247"/>
      <c r="E145" s="247"/>
      <c r="F145" s="247"/>
      <c r="G145" s="575"/>
      <c r="H145" s="575"/>
      <c r="I145" s="575"/>
      <c r="J145" s="575"/>
      <c r="K145" s="575"/>
      <c r="L145" s="575"/>
      <c r="M145" s="205"/>
    </row>
    <row r="146" spans="1:13" s="213" customFormat="1" ht="15.6">
      <c r="A146" s="211" t="s">
        <v>35</v>
      </c>
      <c r="B146" s="252"/>
      <c r="C146" s="247"/>
      <c r="D146" s="247"/>
      <c r="E146" s="247"/>
      <c r="F146" s="247"/>
      <c r="G146" s="247"/>
      <c r="H146" s="247"/>
      <c r="I146" s="247"/>
      <c r="J146" s="247"/>
      <c r="K146" s="247"/>
      <c r="L146" s="210"/>
      <c r="M146" s="205"/>
    </row>
    <row r="147" spans="1:13" s="213" customFormat="1" ht="18" customHeight="1">
      <c r="A147" s="583" t="s">
        <v>36</v>
      </c>
      <c r="B147" s="583"/>
      <c r="C147" s="583"/>
      <c r="D147" s="418"/>
      <c r="E147" s="418"/>
      <c r="F147" s="418"/>
      <c r="G147" s="419"/>
      <c r="H147" s="420"/>
      <c r="I147" s="418"/>
      <c r="J147" s="418"/>
      <c r="K147" s="420"/>
      <c r="L147" s="421" t="s">
        <v>273</v>
      </c>
      <c r="M147" s="205"/>
    </row>
    <row r="148" spans="1:13" s="213" customFormat="1" ht="27" customHeight="1">
      <c r="A148" s="568" t="s">
        <v>37</v>
      </c>
      <c r="B148" s="568"/>
      <c r="C148" s="568"/>
      <c r="D148" s="591"/>
      <c r="E148" s="591"/>
      <c r="F148" s="250"/>
      <c r="G148" s="251"/>
      <c r="H148" s="251"/>
      <c r="I148" s="253"/>
      <c r="J148" s="253"/>
      <c r="K148" s="251"/>
      <c r="L148" s="254" t="s">
        <v>273</v>
      </c>
      <c r="M148" s="205"/>
    </row>
    <row r="149" spans="1:13" s="257" customFormat="1" ht="19.2">
      <c r="A149" s="562"/>
      <c r="B149" s="562"/>
      <c r="C149" s="255"/>
      <c r="D149" s="592" t="s">
        <v>32</v>
      </c>
      <c r="E149" s="592"/>
      <c r="F149" s="592"/>
      <c r="G149" s="256"/>
      <c r="H149" s="256"/>
      <c r="I149" s="256"/>
      <c r="J149" s="256"/>
      <c r="K149" s="256"/>
      <c r="L149" s="264" t="s">
        <v>33</v>
      </c>
    </row>
    <row r="150" spans="1:13" s="213" customFormat="1" ht="15.6">
      <c r="A150" s="252"/>
      <c r="B150" s="252"/>
      <c r="C150" s="247"/>
      <c r="D150" s="247"/>
      <c r="E150" s="247"/>
      <c r="F150" s="247"/>
      <c r="G150" s="247"/>
      <c r="H150" s="247"/>
      <c r="I150" s="247"/>
      <c r="J150" s="247"/>
      <c r="K150" s="247"/>
      <c r="L150" s="210"/>
      <c r="M150" s="205"/>
    </row>
    <row r="151" spans="1:13" s="213" customFormat="1" ht="15.6">
      <c r="A151" s="252"/>
      <c r="B151" s="252"/>
      <c r="C151" s="247"/>
      <c r="D151" s="247"/>
      <c r="E151" s="247"/>
      <c r="F151" s="247"/>
      <c r="G151" s="247"/>
      <c r="H151" s="247"/>
      <c r="I151" s="247"/>
      <c r="J151" s="247"/>
      <c r="K151" s="247"/>
      <c r="L151" s="210"/>
      <c r="M151" s="205"/>
    </row>
    <row r="152" spans="1:13" s="213" customFormat="1" ht="15.6">
      <c r="A152" s="252"/>
      <c r="B152" s="252"/>
      <c r="C152" s="247"/>
      <c r="D152" s="247"/>
      <c r="E152" s="247"/>
      <c r="F152" s="247"/>
      <c r="G152" s="247"/>
      <c r="H152" s="247"/>
      <c r="I152" s="247"/>
      <c r="J152" s="247"/>
      <c r="K152" s="247"/>
      <c r="L152" s="210"/>
      <c r="M152" s="205"/>
    </row>
    <row r="153" spans="1:13" s="213" customFormat="1" ht="15.6">
      <c r="A153" s="252"/>
      <c r="B153" s="252"/>
      <c r="C153" s="247"/>
      <c r="D153" s="247"/>
      <c r="E153" s="247"/>
      <c r="F153" s="247"/>
      <c r="G153" s="247"/>
      <c r="H153" s="247"/>
      <c r="I153" s="247"/>
      <c r="J153" s="247"/>
      <c r="K153" s="247"/>
      <c r="L153" s="210"/>
      <c r="M153" s="205"/>
    </row>
    <row r="154" spans="1:13" s="213" customFormat="1" ht="15.6">
      <c r="A154" s="252"/>
      <c r="B154" s="252"/>
      <c r="C154" s="247"/>
      <c r="D154" s="247"/>
      <c r="E154" s="247"/>
      <c r="F154" s="247"/>
      <c r="G154" s="247"/>
      <c r="H154" s="247"/>
      <c r="I154" s="247"/>
      <c r="J154" s="247"/>
      <c r="K154" s="247"/>
      <c r="L154" s="210"/>
      <c r="M154" s="205"/>
    </row>
    <row r="155" spans="1:13" s="213" customFormat="1" ht="15.6">
      <c r="A155" s="252"/>
      <c r="B155" s="252"/>
      <c r="C155" s="247"/>
      <c r="D155" s="247"/>
      <c r="E155" s="247"/>
      <c r="F155" s="247"/>
      <c r="G155" s="247"/>
      <c r="H155" s="247"/>
      <c r="I155" s="247"/>
      <c r="J155" s="247"/>
      <c r="K155" s="247"/>
      <c r="L155" s="210"/>
      <c r="M155" s="205"/>
    </row>
    <row r="156" spans="1:13" s="213" customFormat="1" ht="15.6">
      <c r="A156" s="252"/>
      <c r="B156" s="252"/>
      <c r="C156" s="247"/>
      <c r="D156" s="247"/>
      <c r="E156" s="247"/>
      <c r="F156" s="247"/>
      <c r="G156" s="247"/>
      <c r="H156" s="247"/>
      <c r="I156" s="247"/>
      <c r="J156" s="247"/>
      <c r="K156" s="247"/>
      <c r="L156" s="210"/>
      <c r="M156" s="205"/>
    </row>
    <row r="157" spans="1:13" s="213" customFormat="1" ht="15.6">
      <c r="A157" s="252"/>
      <c r="B157" s="252"/>
      <c r="C157" s="247"/>
      <c r="D157" s="247"/>
      <c r="E157" s="247"/>
      <c r="F157" s="247"/>
      <c r="G157" s="247"/>
      <c r="H157" s="247"/>
      <c r="I157" s="247"/>
      <c r="J157" s="247"/>
      <c r="K157" s="247"/>
      <c r="L157" s="210"/>
      <c r="M157" s="205"/>
    </row>
    <row r="158" spans="1:13" s="213" customFormat="1" ht="15.6">
      <c r="A158" s="252"/>
      <c r="B158" s="252"/>
      <c r="C158" s="247"/>
      <c r="D158" s="247"/>
      <c r="E158" s="247"/>
      <c r="F158" s="247"/>
      <c r="G158" s="247"/>
      <c r="H158" s="247"/>
      <c r="I158" s="247"/>
      <c r="J158" s="247"/>
      <c r="K158" s="247"/>
      <c r="L158" s="210"/>
      <c r="M158" s="205"/>
    </row>
    <row r="159" spans="1:13" s="213" customFormat="1" ht="15.6">
      <c r="A159" s="252"/>
      <c r="B159" s="252"/>
      <c r="C159" s="247"/>
      <c r="D159" s="247"/>
      <c r="E159" s="247"/>
      <c r="F159" s="247"/>
      <c r="G159" s="247"/>
      <c r="H159" s="247"/>
      <c r="I159" s="247"/>
      <c r="J159" s="247"/>
      <c r="K159" s="247"/>
      <c r="L159" s="210"/>
      <c r="M159" s="205"/>
    </row>
    <row r="160" spans="1:13" s="213" customFormat="1" ht="15.6">
      <c r="A160" s="252"/>
      <c r="B160" s="252"/>
      <c r="C160" s="247"/>
      <c r="D160" s="247"/>
      <c r="E160" s="247"/>
      <c r="F160" s="247"/>
      <c r="G160" s="247"/>
      <c r="H160" s="247"/>
      <c r="I160" s="247"/>
      <c r="J160" s="247"/>
      <c r="K160" s="247"/>
      <c r="L160" s="210"/>
      <c r="M160" s="205"/>
    </row>
    <row r="161" spans="1:13" s="213" customFormat="1" ht="15.6">
      <c r="A161" s="252"/>
      <c r="B161" s="252"/>
      <c r="C161" s="247"/>
      <c r="D161" s="247"/>
      <c r="E161" s="247"/>
      <c r="F161" s="247"/>
      <c r="G161" s="247"/>
      <c r="H161" s="247"/>
      <c r="I161" s="247"/>
      <c r="J161" s="247"/>
      <c r="K161" s="247"/>
      <c r="L161" s="210"/>
      <c r="M161" s="205"/>
    </row>
    <row r="162" spans="1:13" s="213" customFormat="1" ht="15.6">
      <c r="A162" s="252"/>
      <c r="B162" s="252"/>
      <c r="C162" s="247"/>
      <c r="D162" s="247"/>
      <c r="E162" s="247"/>
      <c r="F162" s="247"/>
      <c r="G162" s="247"/>
      <c r="H162" s="247"/>
      <c r="I162" s="247"/>
      <c r="J162" s="247"/>
      <c r="K162" s="247"/>
      <c r="L162" s="210"/>
      <c r="M162" s="205"/>
    </row>
    <row r="163" spans="1:13" s="213" customFormat="1" ht="15.6">
      <c r="A163" s="252"/>
      <c r="B163" s="252"/>
      <c r="C163" s="247"/>
      <c r="D163" s="247"/>
      <c r="E163" s="247"/>
      <c r="F163" s="247"/>
      <c r="G163" s="247"/>
      <c r="H163" s="247"/>
      <c r="I163" s="247"/>
      <c r="J163" s="247"/>
      <c r="K163" s="247"/>
      <c r="L163" s="210"/>
      <c r="M163" s="205"/>
    </row>
    <row r="164" spans="1:13" s="213" customFormat="1" ht="15.6">
      <c r="A164" s="252"/>
      <c r="B164" s="252"/>
      <c r="C164" s="247"/>
      <c r="D164" s="247"/>
      <c r="E164" s="247"/>
      <c r="F164" s="247"/>
      <c r="G164" s="247"/>
      <c r="H164" s="247"/>
      <c r="I164" s="247"/>
      <c r="J164" s="247"/>
      <c r="K164" s="247"/>
      <c r="L164" s="210"/>
      <c r="M164" s="205"/>
    </row>
    <row r="165" spans="1:13" s="213" customFormat="1" ht="15.6">
      <c r="A165" s="252"/>
      <c r="B165" s="252"/>
      <c r="C165" s="247"/>
      <c r="D165" s="247"/>
      <c r="E165" s="247"/>
      <c r="F165" s="247"/>
      <c r="G165" s="247"/>
      <c r="H165" s="247"/>
      <c r="I165" s="247"/>
      <c r="J165" s="247"/>
      <c r="K165" s="247"/>
      <c r="L165" s="210"/>
      <c r="M165" s="205"/>
    </row>
    <row r="166" spans="1:13" s="213" customFormat="1" ht="15.6">
      <c r="A166" s="252"/>
      <c r="B166" s="252"/>
      <c r="C166" s="247"/>
      <c r="D166" s="247"/>
      <c r="E166" s="247"/>
      <c r="F166" s="247"/>
      <c r="G166" s="247"/>
      <c r="H166" s="247"/>
      <c r="I166" s="247"/>
      <c r="J166" s="247"/>
      <c r="K166" s="247"/>
      <c r="L166" s="210"/>
      <c r="M166" s="205"/>
    </row>
    <row r="167" spans="1:13" s="213" customFormat="1" ht="15.6">
      <c r="A167" s="252"/>
      <c r="B167" s="252"/>
      <c r="C167" s="247"/>
      <c r="D167" s="247"/>
      <c r="E167" s="247"/>
      <c r="F167" s="247"/>
      <c r="G167" s="247"/>
      <c r="H167" s="247"/>
      <c r="I167" s="247"/>
      <c r="J167" s="247"/>
      <c r="K167" s="247"/>
      <c r="L167" s="210"/>
      <c r="M167" s="205"/>
    </row>
    <row r="168" spans="1:13" s="213" customFormat="1" ht="15.6">
      <c r="A168" s="252"/>
      <c r="B168" s="252"/>
      <c r="C168" s="247"/>
      <c r="D168" s="247"/>
      <c r="E168" s="247"/>
      <c r="F168" s="247"/>
      <c r="G168" s="247"/>
      <c r="H168" s="247"/>
      <c r="I168" s="247"/>
      <c r="J168" s="247"/>
      <c r="K168" s="247"/>
      <c r="L168" s="210"/>
      <c r="M168" s="205"/>
    </row>
    <row r="169" spans="1:13" s="213" customFormat="1" ht="15.6">
      <c r="A169" s="252"/>
      <c r="B169" s="252"/>
      <c r="C169" s="247"/>
      <c r="D169" s="247"/>
      <c r="E169" s="247"/>
      <c r="F169" s="247"/>
      <c r="G169" s="247"/>
      <c r="H169" s="247"/>
      <c r="I169" s="247"/>
      <c r="J169" s="247"/>
      <c r="K169" s="247"/>
      <c r="L169" s="210"/>
      <c r="M169" s="205"/>
    </row>
    <row r="170" spans="1:13" s="213" customFormat="1" ht="15.6">
      <c r="A170" s="252"/>
      <c r="B170" s="252"/>
      <c r="C170" s="247"/>
      <c r="D170" s="247"/>
      <c r="E170" s="247"/>
      <c r="F170" s="247"/>
      <c r="G170" s="247"/>
      <c r="H170" s="247"/>
      <c r="I170" s="247"/>
      <c r="J170" s="247"/>
      <c r="K170" s="247"/>
      <c r="L170" s="210"/>
      <c r="M170" s="205"/>
    </row>
    <row r="171" spans="1:13" s="213" customFormat="1" ht="15.6">
      <c r="A171" s="252"/>
      <c r="B171" s="252"/>
      <c r="C171" s="247"/>
      <c r="D171" s="247"/>
      <c r="E171" s="247"/>
      <c r="F171" s="247"/>
      <c r="G171" s="247"/>
      <c r="H171" s="247"/>
      <c r="I171" s="247"/>
      <c r="J171" s="247"/>
      <c r="K171" s="247"/>
      <c r="L171" s="210"/>
      <c r="M171" s="205"/>
    </row>
    <row r="172" spans="1:13" s="213" customFormat="1" ht="15.6">
      <c r="A172" s="252"/>
      <c r="B172" s="252"/>
      <c r="C172" s="247"/>
      <c r="D172" s="247"/>
      <c r="E172" s="247"/>
      <c r="F172" s="247"/>
      <c r="G172" s="247"/>
      <c r="H172" s="247"/>
      <c r="I172" s="247"/>
      <c r="J172" s="247"/>
      <c r="K172" s="247"/>
      <c r="L172" s="210"/>
      <c r="M172" s="205"/>
    </row>
    <row r="173" spans="1:13" s="213" customFormat="1" ht="15.6">
      <c r="A173" s="252"/>
      <c r="B173" s="252"/>
      <c r="C173" s="247"/>
      <c r="D173" s="247"/>
      <c r="E173" s="247"/>
      <c r="F173" s="247"/>
      <c r="G173" s="247"/>
      <c r="H173" s="247"/>
      <c r="I173" s="247"/>
      <c r="J173" s="247"/>
      <c r="K173" s="247"/>
      <c r="L173" s="210"/>
      <c r="M173" s="205"/>
    </row>
    <row r="174" spans="1:13" s="213" customFormat="1" ht="15.6">
      <c r="A174" s="252"/>
      <c r="B174" s="252"/>
      <c r="C174" s="247"/>
      <c r="D174" s="247"/>
      <c r="E174" s="247"/>
      <c r="F174" s="247"/>
      <c r="G174" s="247"/>
      <c r="H174" s="247"/>
      <c r="I174" s="247"/>
      <c r="J174" s="247"/>
      <c r="K174" s="247"/>
      <c r="L174" s="210"/>
      <c r="M174" s="205"/>
    </row>
    <row r="175" spans="1:13" s="213" customFormat="1" ht="15.6">
      <c r="A175" s="252"/>
      <c r="B175" s="252"/>
      <c r="C175" s="247"/>
      <c r="D175" s="247"/>
      <c r="E175" s="247"/>
      <c r="F175" s="247"/>
      <c r="G175" s="247"/>
      <c r="H175" s="247"/>
      <c r="I175" s="247"/>
      <c r="J175" s="247"/>
      <c r="K175" s="247"/>
      <c r="L175" s="210"/>
      <c r="M175" s="205"/>
    </row>
    <row r="176" spans="1:13" s="213" customFormat="1" ht="15.6">
      <c r="A176" s="252"/>
      <c r="B176" s="252"/>
      <c r="C176" s="247"/>
      <c r="D176" s="247"/>
      <c r="E176" s="247"/>
      <c r="F176" s="247"/>
      <c r="G176" s="247"/>
      <c r="H176" s="247"/>
      <c r="I176" s="247"/>
      <c r="J176" s="247"/>
      <c r="K176" s="247"/>
      <c r="L176" s="210"/>
      <c r="M176" s="205"/>
    </row>
    <row r="177" spans="1:13" s="213" customFormat="1" ht="15.6">
      <c r="A177" s="252"/>
      <c r="B177" s="252"/>
      <c r="C177" s="247"/>
      <c r="D177" s="247"/>
      <c r="E177" s="247"/>
      <c r="F177" s="247"/>
      <c r="G177" s="247"/>
      <c r="H177" s="247"/>
      <c r="I177" s="247"/>
      <c r="J177" s="247"/>
      <c r="K177" s="247"/>
      <c r="L177" s="210"/>
      <c r="M177" s="205"/>
    </row>
    <row r="178" spans="1:13" s="213" customFormat="1" ht="15.6">
      <c r="A178" s="252"/>
      <c r="B178" s="252"/>
      <c r="C178" s="247"/>
      <c r="D178" s="247"/>
      <c r="E178" s="247"/>
      <c r="F178" s="247"/>
      <c r="G178" s="247"/>
      <c r="H178" s="247"/>
      <c r="I178" s="247"/>
      <c r="J178" s="247"/>
      <c r="K178" s="247"/>
      <c r="L178" s="210"/>
      <c r="M178" s="205"/>
    </row>
    <row r="179" spans="1:13" s="213" customFormat="1" ht="15.6">
      <c r="A179" s="252"/>
      <c r="B179" s="252"/>
      <c r="C179" s="247"/>
      <c r="D179" s="247"/>
      <c r="E179" s="247"/>
      <c r="F179" s="247"/>
      <c r="G179" s="247"/>
      <c r="H179" s="247"/>
      <c r="I179" s="247"/>
      <c r="J179" s="247"/>
      <c r="K179" s="247"/>
      <c r="L179" s="210"/>
      <c r="M179" s="205"/>
    </row>
    <row r="180" spans="1:13" s="213" customFormat="1" ht="15.6">
      <c r="A180" s="252"/>
      <c r="B180" s="252"/>
      <c r="C180" s="247"/>
      <c r="D180" s="247"/>
      <c r="E180" s="247"/>
      <c r="F180" s="247"/>
      <c r="G180" s="247"/>
      <c r="H180" s="247"/>
      <c r="I180" s="247"/>
      <c r="J180" s="247"/>
      <c r="K180" s="247"/>
      <c r="L180" s="210"/>
      <c r="M180" s="205"/>
    </row>
    <row r="181" spans="1:13" s="213" customFormat="1" ht="15.6">
      <c r="A181" s="252"/>
      <c r="B181" s="252"/>
      <c r="C181" s="247"/>
      <c r="D181" s="247"/>
      <c r="E181" s="247"/>
      <c r="F181" s="247"/>
      <c r="G181" s="247"/>
      <c r="H181" s="247"/>
      <c r="I181" s="247"/>
      <c r="J181" s="247"/>
      <c r="K181" s="247"/>
      <c r="L181" s="210"/>
      <c r="M181" s="205"/>
    </row>
    <row r="182" spans="1:13" s="213" customFormat="1" ht="15.6">
      <c r="A182" s="252"/>
      <c r="B182" s="252"/>
      <c r="C182" s="247"/>
      <c r="D182" s="247"/>
      <c r="E182" s="247"/>
      <c r="F182" s="247"/>
      <c r="G182" s="247"/>
      <c r="H182" s="247"/>
      <c r="I182" s="247"/>
      <c r="J182" s="247"/>
      <c r="K182" s="247"/>
      <c r="L182" s="210"/>
      <c r="M182" s="205"/>
    </row>
    <row r="183" spans="1:13" s="213" customFormat="1" ht="15.6">
      <c r="A183" s="252"/>
      <c r="B183" s="252"/>
      <c r="C183" s="247"/>
      <c r="D183" s="247"/>
      <c r="E183" s="247"/>
      <c r="F183" s="247"/>
      <c r="G183" s="247"/>
      <c r="H183" s="247"/>
      <c r="I183" s="247"/>
      <c r="J183" s="247"/>
      <c r="K183" s="247"/>
      <c r="L183" s="210"/>
      <c r="M183" s="205"/>
    </row>
    <row r="184" spans="1:13" s="213" customFormat="1" ht="15.6">
      <c r="A184" s="252"/>
      <c r="B184" s="252"/>
      <c r="C184" s="247"/>
      <c r="D184" s="247"/>
      <c r="E184" s="247"/>
      <c r="F184" s="247"/>
      <c r="G184" s="247"/>
      <c r="H184" s="247"/>
      <c r="I184" s="247"/>
      <c r="J184" s="247"/>
      <c r="K184" s="247"/>
      <c r="L184" s="210"/>
      <c r="M184" s="205"/>
    </row>
    <row r="185" spans="1:13" s="213" customFormat="1" ht="15.6">
      <c r="A185" s="252"/>
      <c r="B185" s="252"/>
      <c r="C185" s="247"/>
      <c r="D185" s="247"/>
      <c r="E185" s="247"/>
      <c r="F185" s="247"/>
      <c r="G185" s="247"/>
      <c r="H185" s="247"/>
      <c r="I185" s="247"/>
      <c r="J185" s="247"/>
      <c r="K185" s="247"/>
      <c r="L185" s="210"/>
      <c r="M185" s="205"/>
    </row>
    <row r="186" spans="1:13" s="213" customFormat="1" ht="15.6">
      <c r="A186" s="252"/>
      <c r="B186" s="252"/>
      <c r="C186" s="247"/>
      <c r="D186" s="247"/>
      <c r="E186" s="247"/>
      <c r="F186" s="247"/>
      <c r="G186" s="247"/>
      <c r="H186" s="247"/>
      <c r="I186" s="247"/>
      <c r="J186" s="247"/>
      <c r="K186" s="247"/>
      <c r="L186" s="210"/>
      <c r="M186" s="205"/>
    </row>
    <row r="187" spans="1:13" s="213" customFormat="1" ht="15.6">
      <c r="A187" s="252"/>
      <c r="B187" s="252"/>
      <c r="C187" s="247"/>
      <c r="D187" s="247"/>
      <c r="E187" s="247"/>
      <c r="F187" s="247"/>
      <c r="G187" s="247"/>
      <c r="H187" s="247"/>
      <c r="I187" s="247"/>
      <c r="J187" s="247"/>
      <c r="K187" s="247"/>
      <c r="L187" s="210"/>
      <c r="M187" s="205"/>
    </row>
    <row r="188" spans="1:13" s="213" customFormat="1" ht="15.6">
      <c r="A188" s="252"/>
      <c r="B188" s="252"/>
      <c r="C188" s="247"/>
      <c r="D188" s="247"/>
      <c r="E188" s="247"/>
      <c r="F188" s="247"/>
      <c r="G188" s="247"/>
      <c r="H188" s="247"/>
      <c r="I188" s="247"/>
      <c r="J188" s="247"/>
      <c r="K188" s="247"/>
      <c r="L188" s="210"/>
      <c r="M188" s="205"/>
    </row>
    <row r="189" spans="1:13" s="213" customFormat="1" ht="15.6">
      <c r="A189" s="252"/>
      <c r="B189" s="252"/>
      <c r="C189" s="247"/>
      <c r="D189" s="247"/>
      <c r="E189" s="247"/>
      <c r="F189" s="247"/>
      <c r="G189" s="247"/>
      <c r="H189" s="247"/>
      <c r="I189" s="247"/>
      <c r="J189" s="247"/>
      <c r="K189" s="247"/>
      <c r="L189" s="210"/>
      <c r="M189" s="205"/>
    </row>
    <row r="190" spans="1:13" s="213" customFormat="1" ht="15.6">
      <c r="A190" s="252"/>
      <c r="B190" s="252"/>
      <c r="C190" s="247"/>
      <c r="D190" s="247"/>
      <c r="E190" s="247"/>
      <c r="F190" s="247"/>
      <c r="G190" s="247"/>
      <c r="H190" s="247"/>
      <c r="I190" s="247"/>
      <c r="J190" s="247"/>
      <c r="K190" s="247"/>
      <c r="L190" s="210"/>
      <c r="M190" s="205"/>
    </row>
    <row r="191" spans="1:13" s="213" customFormat="1" ht="15.6">
      <c r="A191" s="252"/>
      <c r="B191" s="252"/>
      <c r="C191" s="247"/>
      <c r="D191" s="247"/>
      <c r="E191" s="247"/>
      <c r="F191" s="247"/>
      <c r="G191" s="247"/>
      <c r="H191" s="247"/>
      <c r="I191" s="247"/>
      <c r="J191" s="247"/>
      <c r="K191" s="247"/>
      <c r="L191" s="210"/>
      <c r="M191" s="205"/>
    </row>
    <row r="192" spans="1:13" s="213" customFormat="1" ht="15.6">
      <c r="A192" s="252"/>
      <c r="B192" s="252"/>
      <c r="C192" s="247"/>
      <c r="D192" s="247"/>
      <c r="E192" s="247"/>
      <c r="F192" s="247"/>
      <c r="G192" s="247"/>
      <c r="H192" s="247"/>
      <c r="I192" s="247"/>
      <c r="J192" s="247"/>
      <c r="K192" s="247"/>
      <c r="L192" s="210"/>
      <c r="M192" s="205"/>
    </row>
    <row r="193" spans="1:13" s="213" customFormat="1" ht="15.6">
      <c r="A193" s="252"/>
      <c r="B193" s="252"/>
      <c r="C193" s="247"/>
      <c r="D193" s="247"/>
      <c r="E193" s="247"/>
      <c r="F193" s="247"/>
      <c r="G193" s="247"/>
      <c r="H193" s="247"/>
      <c r="I193" s="247"/>
      <c r="J193" s="247"/>
      <c r="K193" s="247"/>
      <c r="L193" s="210"/>
      <c r="M193" s="205"/>
    </row>
    <row r="194" spans="1:13" s="213" customFormat="1" ht="15.6">
      <c r="A194" s="252"/>
      <c r="B194" s="252"/>
      <c r="C194" s="247"/>
      <c r="D194" s="247"/>
      <c r="E194" s="247"/>
      <c r="F194" s="247"/>
      <c r="G194" s="247"/>
      <c r="H194" s="247"/>
      <c r="I194" s="247"/>
      <c r="J194" s="247"/>
      <c r="K194" s="247"/>
      <c r="L194" s="210"/>
      <c r="M194" s="205"/>
    </row>
    <row r="195" spans="1:13" s="213" customFormat="1" ht="15.6">
      <c r="A195" s="252"/>
      <c r="B195" s="252"/>
      <c r="C195" s="247"/>
      <c r="D195" s="247"/>
      <c r="E195" s="247"/>
      <c r="F195" s="247"/>
      <c r="G195" s="247"/>
      <c r="H195" s="247"/>
      <c r="I195" s="247"/>
      <c r="J195" s="247"/>
      <c r="K195" s="247"/>
      <c r="L195" s="210"/>
      <c r="M195" s="205"/>
    </row>
    <row r="196" spans="1:13" s="213" customFormat="1" ht="15.6">
      <c r="A196" s="252"/>
      <c r="B196" s="252"/>
      <c r="C196" s="247"/>
      <c r="D196" s="247"/>
      <c r="E196" s="247"/>
      <c r="F196" s="247"/>
      <c r="G196" s="247"/>
      <c r="H196" s="247"/>
      <c r="I196" s="247"/>
      <c r="J196" s="247"/>
      <c r="K196" s="247"/>
      <c r="L196" s="210"/>
      <c r="M196" s="205"/>
    </row>
    <row r="197" spans="1:13" s="213" customFormat="1" ht="15.6">
      <c r="A197" s="252"/>
      <c r="B197" s="252"/>
      <c r="C197" s="247"/>
      <c r="D197" s="247"/>
      <c r="E197" s="247"/>
      <c r="F197" s="247"/>
      <c r="G197" s="247"/>
      <c r="H197" s="247"/>
      <c r="I197" s="247"/>
      <c r="J197" s="247"/>
      <c r="K197" s="247"/>
      <c r="L197" s="210"/>
      <c r="M197" s="205"/>
    </row>
    <row r="198" spans="1:13" s="213" customFormat="1" ht="15.6">
      <c r="A198" s="252"/>
      <c r="B198" s="252"/>
      <c r="C198" s="247"/>
      <c r="D198" s="247"/>
      <c r="E198" s="247"/>
      <c r="F198" s="247"/>
      <c r="G198" s="247"/>
      <c r="H198" s="247"/>
      <c r="I198" s="247"/>
      <c r="J198" s="247"/>
      <c r="K198" s="247"/>
      <c r="L198" s="210"/>
      <c r="M198" s="205"/>
    </row>
    <row r="199" spans="1:13" s="213" customFormat="1" ht="15.6">
      <c r="A199" s="252"/>
      <c r="B199" s="252"/>
      <c r="C199" s="247"/>
      <c r="D199" s="247"/>
      <c r="E199" s="247"/>
      <c r="F199" s="247"/>
      <c r="G199" s="247"/>
      <c r="H199" s="247"/>
      <c r="I199" s="247"/>
      <c r="J199" s="247"/>
      <c r="K199" s="247"/>
      <c r="L199" s="210"/>
      <c r="M199" s="205"/>
    </row>
    <row r="200" spans="1:13" s="213" customFormat="1" ht="15.6">
      <c r="A200" s="252"/>
      <c r="B200" s="252"/>
      <c r="C200" s="247"/>
      <c r="D200" s="247"/>
      <c r="E200" s="247"/>
      <c r="F200" s="247"/>
      <c r="G200" s="247"/>
      <c r="H200" s="247"/>
      <c r="I200" s="247"/>
      <c r="J200" s="247"/>
      <c r="K200" s="247"/>
      <c r="L200" s="210"/>
      <c r="M200" s="205"/>
    </row>
    <row r="201" spans="1:13" s="213" customFormat="1" ht="15.6">
      <c r="A201" s="252"/>
      <c r="B201" s="252"/>
      <c r="C201" s="247"/>
      <c r="D201" s="247"/>
      <c r="E201" s="247"/>
      <c r="F201" s="247"/>
      <c r="G201" s="247"/>
      <c r="H201" s="247"/>
      <c r="I201" s="247"/>
      <c r="J201" s="247"/>
      <c r="K201" s="247"/>
      <c r="L201" s="210"/>
      <c r="M201" s="205"/>
    </row>
    <row r="202" spans="1:13" s="213" customFormat="1" ht="15.6">
      <c r="A202" s="252"/>
      <c r="B202" s="252"/>
      <c r="C202" s="247"/>
      <c r="D202" s="247"/>
      <c r="E202" s="247"/>
      <c r="F202" s="247"/>
      <c r="G202" s="247"/>
      <c r="H202" s="247"/>
      <c r="I202" s="247"/>
      <c r="J202" s="247"/>
      <c r="K202" s="247"/>
      <c r="L202" s="210"/>
      <c r="M202" s="205"/>
    </row>
    <row r="203" spans="1:13" s="213" customFormat="1" ht="15.6">
      <c r="A203" s="252"/>
      <c r="B203" s="252"/>
      <c r="C203" s="247"/>
      <c r="D203" s="247"/>
      <c r="E203" s="247"/>
      <c r="F203" s="247"/>
      <c r="G203" s="247"/>
      <c r="H203" s="247"/>
      <c r="I203" s="247"/>
      <c r="J203" s="247"/>
      <c r="K203" s="247"/>
      <c r="L203" s="210"/>
      <c r="M203" s="205"/>
    </row>
    <row r="204" spans="1:13" s="213" customFormat="1" ht="15.6">
      <c r="A204" s="252"/>
      <c r="B204" s="252"/>
      <c r="C204" s="247"/>
      <c r="D204" s="247"/>
      <c r="E204" s="247"/>
      <c r="F204" s="247"/>
      <c r="G204" s="247"/>
      <c r="H204" s="247"/>
      <c r="I204" s="247"/>
      <c r="J204" s="247"/>
      <c r="K204" s="247"/>
      <c r="L204" s="210"/>
      <c r="M204" s="205"/>
    </row>
    <row r="205" spans="1:13" s="213" customFormat="1" ht="15.6">
      <c r="A205" s="252"/>
      <c r="B205" s="252"/>
      <c r="C205" s="247"/>
      <c r="D205" s="247"/>
      <c r="E205" s="247"/>
      <c r="F205" s="247"/>
      <c r="G205" s="247"/>
      <c r="H205" s="247"/>
      <c r="I205" s="247"/>
      <c r="J205" s="247"/>
      <c r="K205" s="247"/>
      <c r="L205" s="210"/>
      <c r="M205" s="205"/>
    </row>
    <row r="206" spans="1:13" s="213" customFormat="1" ht="15.6">
      <c r="A206" s="252"/>
      <c r="B206" s="252"/>
      <c r="C206" s="247"/>
      <c r="D206" s="247"/>
      <c r="E206" s="247"/>
      <c r="F206" s="247"/>
      <c r="G206" s="247"/>
      <c r="H206" s="247"/>
      <c r="I206" s="247"/>
      <c r="J206" s="247"/>
      <c r="K206" s="247"/>
      <c r="L206" s="210"/>
      <c r="M206" s="205"/>
    </row>
    <row r="207" spans="1:13" s="213" customFormat="1" ht="15.6">
      <c r="A207" s="252"/>
      <c r="B207" s="252"/>
      <c r="C207" s="247"/>
      <c r="D207" s="247"/>
      <c r="E207" s="247"/>
      <c r="F207" s="247"/>
      <c r="G207" s="247"/>
      <c r="H207" s="247"/>
      <c r="I207" s="247"/>
      <c r="J207" s="247"/>
      <c r="K207" s="247"/>
      <c r="L207" s="210"/>
      <c r="M207" s="205"/>
    </row>
    <row r="208" spans="1:13" s="213" customFormat="1" ht="15.6">
      <c r="A208" s="252"/>
      <c r="B208" s="252"/>
      <c r="C208" s="247"/>
      <c r="D208" s="247"/>
      <c r="E208" s="247"/>
      <c r="F208" s="247"/>
      <c r="G208" s="247"/>
      <c r="H208" s="247"/>
      <c r="I208" s="247"/>
      <c r="J208" s="247"/>
      <c r="K208" s="247"/>
      <c r="L208" s="210"/>
      <c r="M208" s="205"/>
    </row>
    <row r="209" spans="1:13" s="213" customFormat="1" ht="15.6">
      <c r="A209" s="252"/>
      <c r="B209" s="252"/>
      <c r="C209" s="247"/>
      <c r="D209" s="247"/>
      <c r="E209" s="247"/>
      <c r="F209" s="247"/>
      <c r="G209" s="247"/>
      <c r="H209" s="247"/>
      <c r="I209" s="247"/>
      <c r="J209" s="247"/>
      <c r="K209" s="247"/>
      <c r="L209" s="210"/>
      <c r="M209" s="205"/>
    </row>
    <row r="210" spans="1:13" s="213" customFormat="1" ht="15.6">
      <c r="A210" s="252"/>
      <c r="B210" s="252"/>
      <c r="C210" s="247"/>
      <c r="D210" s="247"/>
      <c r="E210" s="247"/>
      <c r="F210" s="247"/>
      <c r="G210" s="247"/>
      <c r="H210" s="247"/>
      <c r="I210" s="247"/>
      <c r="J210" s="247"/>
      <c r="K210" s="247"/>
      <c r="L210" s="210"/>
      <c r="M210" s="205"/>
    </row>
    <row r="211" spans="1:13" s="213" customFormat="1" ht="15.6">
      <c r="A211" s="252"/>
      <c r="B211" s="252"/>
      <c r="C211" s="247"/>
      <c r="D211" s="247"/>
      <c r="E211" s="247"/>
      <c r="F211" s="247"/>
      <c r="G211" s="247"/>
      <c r="H211" s="247"/>
      <c r="I211" s="247"/>
      <c r="J211" s="247"/>
      <c r="K211" s="247"/>
      <c r="L211" s="210"/>
      <c r="M211" s="205"/>
    </row>
    <row r="212" spans="1:13" s="213" customFormat="1" ht="15.6">
      <c r="A212" s="252"/>
      <c r="B212" s="252"/>
      <c r="C212" s="247"/>
      <c r="D212" s="247"/>
      <c r="E212" s="247"/>
      <c r="F212" s="247"/>
      <c r="G212" s="247"/>
      <c r="H212" s="247"/>
      <c r="I212" s="247"/>
      <c r="J212" s="247"/>
      <c r="K212" s="247"/>
      <c r="L212" s="210"/>
      <c r="M212" s="205"/>
    </row>
    <row r="213" spans="1:13" s="213" customFormat="1" ht="15.6">
      <c r="A213" s="252"/>
      <c r="B213" s="252"/>
      <c r="C213" s="247"/>
      <c r="D213" s="247"/>
      <c r="E213" s="247"/>
      <c r="F213" s="247"/>
      <c r="G213" s="247"/>
      <c r="H213" s="247"/>
      <c r="I213" s="247"/>
      <c r="J213" s="247"/>
      <c r="K213" s="247"/>
      <c r="L213" s="210"/>
      <c r="M213" s="205"/>
    </row>
    <row r="214" spans="1:13" s="213" customFormat="1" ht="15.6">
      <c r="A214" s="252"/>
      <c r="B214" s="252"/>
      <c r="C214" s="247"/>
      <c r="D214" s="247"/>
      <c r="E214" s="247"/>
      <c r="F214" s="247"/>
      <c r="G214" s="247"/>
      <c r="H214" s="247"/>
      <c r="I214" s="247"/>
      <c r="J214" s="247"/>
      <c r="K214" s="247"/>
      <c r="L214" s="210"/>
      <c r="M214" s="205"/>
    </row>
    <row r="215" spans="1:13" s="213" customFormat="1" ht="15.6">
      <c r="A215" s="252"/>
      <c r="B215" s="252"/>
      <c r="C215" s="247"/>
      <c r="D215" s="247"/>
      <c r="E215" s="247"/>
      <c r="F215" s="247"/>
      <c r="G215" s="247"/>
      <c r="H215" s="247"/>
      <c r="I215" s="247"/>
      <c r="J215" s="247"/>
      <c r="K215" s="247"/>
      <c r="L215" s="210"/>
      <c r="M215" s="205"/>
    </row>
    <row r="216" spans="1:13" s="213" customFormat="1" ht="15.6">
      <c r="A216" s="252"/>
      <c r="B216" s="252"/>
      <c r="C216" s="247"/>
      <c r="D216" s="247"/>
      <c r="E216" s="247"/>
      <c r="F216" s="247"/>
      <c r="G216" s="247"/>
      <c r="H216" s="247"/>
      <c r="I216" s="247"/>
      <c r="J216" s="247"/>
      <c r="K216" s="247"/>
      <c r="L216" s="210"/>
      <c r="M216" s="205"/>
    </row>
    <row r="217" spans="1:13" s="213" customFormat="1" ht="15.6">
      <c r="A217" s="252"/>
      <c r="B217" s="252"/>
      <c r="C217" s="247"/>
      <c r="D217" s="247"/>
      <c r="E217" s="247"/>
      <c r="F217" s="247"/>
      <c r="G217" s="247"/>
      <c r="H217" s="247"/>
      <c r="I217" s="247"/>
      <c r="J217" s="247"/>
      <c r="K217" s="247"/>
      <c r="L217" s="210"/>
      <c r="M217" s="205"/>
    </row>
    <row r="218" spans="1:13" s="213" customFormat="1" ht="15.6">
      <c r="A218" s="252"/>
      <c r="B218" s="252"/>
      <c r="C218" s="247"/>
      <c r="D218" s="247"/>
      <c r="E218" s="247"/>
      <c r="F218" s="247"/>
      <c r="G218" s="247"/>
      <c r="H218" s="247"/>
      <c r="I218" s="247"/>
      <c r="J218" s="247"/>
      <c r="K218" s="247"/>
      <c r="L218" s="210"/>
      <c r="M218" s="205"/>
    </row>
    <row r="219" spans="1:13" s="213" customFormat="1" ht="15.6">
      <c r="A219" s="252"/>
      <c r="B219" s="252"/>
      <c r="C219" s="247"/>
      <c r="D219" s="247"/>
      <c r="E219" s="247"/>
      <c r="F219" s="247"/>
      <c r="G219" s="247"/>
      <c r="H219" s="247"/>
      <c r="I219" s="247"/>
      <c r="J219" s="247"/>
      <c r="K219" s="247"/>
      <c r="L219" s="210"/>
      <c r="M219" s="205"/>
    </row>
    <row r="220" spans="1:13" s="213" customFormat="1" ht="15.6">
      <c r="A220" s="252"/>
      <c r="B220" s="252"/>
      <c r="C220" s="247"/>
      <c r="D220" s="247"/>
      <c r="E220" s="247"/>
      <c r="F220" s="247"/>
      <c r="G220" s="247"/>
      <c r="H220" s="247"/>
      <c r="I220" s="247"/>
      <c r="J220" s="247"/>
      <c r="K220" s="247"/>
      <c r="L220" s="210"/>
      <c r="M220" s="205"/>
    </row>
    <row r="221" spans="1:13" s="213" customFormat="1" ht="15.6">
      <c r="A221" s="252"/>
      <c r="B221" s="252"/>
      <c r="C221" s="247"/>
      <c r="D221" s="247"/>
      <c r="E221" s="247"/>
      <c r="F221" s="247"/>
      <c r="G221" s="247"/>
      <c r="H221" s="247"/>
      <c r="I221" s="247"/>
      <c r="J221" s="247"/>
      <c r="K221" s="247"/>
      <c r="L221" s="210"/>
      <c r="M221" s="205"/>
    </row>
    <row r="222" spans="1:13" s="213" customFormat="1" ht="15.6">
      <c r="A222" s="252"/>
      <c r="B222" s="252"/>
      <c r="C222" s="247"/>
      <c r="D222" s="247"/>
      <c r="E222" s="247"/>
      <c r="F222" s="247"/>
      <c r="G222" s="247"/>
      <c r="H222" s="247"/>
      <c r="I222" s="247"/>
      <c r="J222" s="247"/>
      <c r="K222" s="247"/>
      <c r="L222" s="210"/>
      <c r="M222" s="205"/>
    </row>
    <row r="223" spans="1:13" s="213" customFormat="1" ht="15.6">
      <c r="A223" s="252"/>
      <c r="B223" s="252"/>
      <c r="C223" s="247"/>
      <c r="D223" s="247"/>
      <c r="E223" s="247"/>
      <c r="F223" s="247"/>
      <c r="G223" s="247"/>
      <c r="H223" s="247"/>
      <c r="I223" s="247"/>
      <c r="J223" s="247"/>
      <c r="K223" s="247"/>
      <c r="L223" s="210"/>
      <c r="M223" s="205"/>
    </row>
    <row r="224" spans="1:13" s="213" customFormat="1" ht="15.6">
      <c r="A224" s="252"/>
      <c r="B224" s="252"/>
      <c r="C224" s="247"/>
      <c r="D224" s="247"/>
      <c r="E224" s="247"/>
      <c r="F224" s="247"/>
      <c r="G224" s="247"/>
      <c r="H224" s="247"/>
      <c r="I224" s="247"/>
      <c r="J224" s="247"/>
      <c r="K224" s="247"/>
      <c r="L224" s="210"/>
      <c r="M224" s="205"/>
    </row>
    <row r="225" spans="1:13" s="213" customFormat="1" ht="15.6">
      <c r="A225" s="252"/>
      <c r="B225" s="252"/>
      <c r="C225" s="247"/>
      <c r="D225" s="247"/>
      <c r="E225" s="247"/>
      <c r="F225" s="247"/>
      <c r="G225" s="247"/>
      <c r="H225" s="247"/>
      <c r="I225" s="247"/>
      <c r="J225" s="247"/>
      <c r="K225" s="247"/>
      <c r="L225" s="210"/>
      <c r="M225" s="205"/>
    </row>
    <row r="226" spans="1:13" s="213" customFormat="1" ht="15.6">
      <c r="A226" s="252"/>
      <c r="B226" s="252"/>
      <c r="C226" s="247"/>
      <c r="D226" s="247"/>
      <c r="E226" s="247"/>
      <c r="F226" s="247"/>
      <c r="G226" s="247"/>
      <c r="H226" s="247"/>
      <c r="I226" s="247"/>
      <c r="J226" s="247"/>
      <c r="K226" s="247"/>
      <c r="L226" s="210"/>
      <c r="M226" s="205"/>
    </row>
    <row r="227" spans="1:13" s="213" customFormat="1" ht="15.6">
      <c r="A227" s="252"/>
      <c r="B227" s="252"/>
      <c r="C227" s="247"/>
      <c r="D227" s="247"/>
      <c r="E227" s="247"/>
      <c r="F227" s="247"/>
      <c r="G227" s="247"/>
      <c r="H227" s="247"/>
      <c r="I227" s="247"/>
      <c r="J227" s="247"/>
      <c r="K227" s="247"/>
      <c r="L227" s="210"/>
      <c r="M227" s="205"/>
    </row>
    <row r="228" spans="1:13" s="213" customFormat="1" ht="15.6">
      <c r="A228" s="252"/>
      <c r="B228" s="252"/>
      <c r="C228" s="247"/>
      <c r="D228" s="247"/>
      <c r="E228" s="247"/>
      <c r="F228" s="247"/>
      <c r="G228" s="247"/>
      <c r="H228" s="247"/>
      <c r="I228" s="247"/>
      <c r="J228" s="247"/>
      <c r="K228" s="247"/>
      <c r="L228" s="210"/>
      <c r="M228" s="205"/>
    </row>
    <row r="229" spans="1:13" s="213" customFormat="1" ht="15.6">
      <c r="A229" s="252"/>
      <c r="B229" s="252"/>
      <c r="C229" s="247"/>
      <c r="D229" s="247"/>
      <c r="E229" s="247"/>
      <c r="F229" s="247"/>
      <c r="G229" s="247"/>
      <c r="H229" s="247"/>
      <c r="I229" s="247"/>
      <c r="J229" s="247"/>
      <c r="K229" s="247"/>
      <c r="L229" s="210"/>
      <c r="M229" s="205"/>
    </row>
    <row r="230" spans="1:13" s="213" customFormat="1" ht="15.6">
      <c r="A230" s="252"/>
      <c r="B230" s="252"/>
      <c r="C230" s="247"/>
      <c r="D230" s="247"/>
      <c r="E230" s="247"/>
      <c r="F230" s="247"/>
      <c r="G230" s="247"/>
      <c r="H230" s="247"/>
      <c r="I230" s="247"/>
      <c r="J230" s="247"/>
      <c r="K230" s="247"/>
      <c r="L230" s="210"/>
      <c r="M230" s="205"/>
    </row>
    <row r="231" spans="1:13" s="213" customFormat="1" ht="15.6">
      <c r="A231" s="252"/>
      <c r="B231" s="252"/>
      <c r="C231" s="247"/>
      <c r="D231" s="247"/>
      <c r="E231" s="247"/>
      <c r="F231" s="247"/>
      <c r="G231" s="247"/>
      <c r="H231" s="247"/>
      <c r="I231" s="247"/>
      <c r="J231" s="247"/>
      <c r="K231" s="247"/>
      <c r="L231" s="210"/>
      <c r="M231" s="205"/>
    </row>
    <row r="232" spans="1:13" s="213" customFormat="1" ht="15.6">
      <c r="A232" s="252"/>
      <c r="B232" s="252"/>
      <c r="C232" s="247"/>
      <c r="D232" s="247"/>
      <c r="E232" s="247"/>
      <c r="F232" s="247"/>
      <c r="G232" s="247"/>
      <c r="H232" s="247"/>
      <c r="I232" s="247"/>
      <c r="J232" s="247"/>
      <c r="K232" s="247"/>
      <c r="L232" s="210"/>
      <c r="M232" s="205"/>
    </row>
    <row r="233" spans="1:13" s="213" customFormat="1" ht="15.6">
      <c r="A233" s="252"/>
      <c r="B233" s="252"/>
      <c r="C233" s="247"/>
      <c r="D233" s="247"/>
      <c r="E233" s="247"/>
      <c r="F233" s="247"/>
      <c r="G233" s="247"/>
      <c r="H233" s="247"/>
      <c r="I233" s="247"/>
      <c r="J233" s="247"/>
      <c r="K233" s="247"/>
      <c r="L233" s="210"/>
      <c r="M233" s="205"/>
    </row>
    <row r="234" spans="1:13" s="213" customFormat="1" ht="15.6">
      <c r="A234" s="252"/>
      <c r="B234" s="252"/>
      <c r="C234" s="247"/>
      <c r="D234" s="247"/>
      <c r="E234" s="247"/>
      <c r="F234" s="247"/>
      <c r="G234" s="247"/>
      <c r="H234" s="247"/>
      <c r="I234" s="247"/>
      <c r="J234" s="247"/>
      <c r="K234" s="247"/>
      <c r="L234" s="210"/>
      <c r="M234" s="205"/>
    </row>
    <row r="235" spans="1:13" s="213" customFormat="1" ht="15.6">
      <c r="A235" s="252"/>
      <c r="B235" s="252"/>
      <c r="C235" s="247"/>
      <c r="D235" s="247"/>
      <c r="E235" s="247"/>
      <c r="F235" s="247"/>
      <c r="G235" s="247"/>
      <c r="H235" s="247"/>
      <c r="I235" s="247"/>
      <c r="J235" s="247"/>
      <c r="K235" s="247"/>
      <c r="L235" s="210"/>
      <c r="M235" s="205"/>
    </row>
    <row r="236" spans="1:13" s="213" customFormat="1" ht="15.6">
      <c r="A236" s="252"/>
      <c r="B236" s="252"/>
      <c r="C236" s="247"/>
      <c r="D236" s="247"/>
      <c r="E236" s="247"/>
      <c r="F236" s="247"/>
      <c r="G236" s="247"/>
      <c r="H236" s="247"/>
      <c r="I236" s="247"/>
      <c r="J236" s="247"/>
      <c r="K236" s="247"/>
      <c r="L236" s="210"/>
      <c r="M236" s="205"/>
    </row>
    <row r="237" spans="1:13" s="213" customFormat="1" ht="15.6">
      <c r="A237" s="252"/>
      <c r="B237" s="252"/>
      <c r="C237" s="247"/>
      <c r="D237" s="247"/>
      <c r="E237" s="247"/>
      <c r="F237" s="247"/>
      <c r="G237" s="247"/>
      <c r="H237" s="247"/>
      <c r="I237" s="247"/>
      <c r="J237" s="247"/>
      <c r="K237" s="247"/>
      <c r="L237" s="210"/>
      <c r="M237" s="205"/>
    </row>
    <row r="238" spans="1:13" s="213" customFormat="1" ht="15.6">
      <c r="A238" s="252"/>
      <c r="B238" s="252"/>
      <c r="C238" s="247"/>
      <c r="D238" s="247"/>
      <c r="E238" s="247"/>
      <c r="F238" s="247"/>
      <c r="G238" s="247"/>
      <c r="H238" s="247"/>
      <c r="I238" s="247"/>
      <c r="J238" s="247"/>
      <c r="K238" s="247"/>
      <c r="L238" s="210"/>
      <c r="M238" s="205"/>
    </row>
    <row r="239" spans="1:13" s="213" customFormat="1" ht="15.6">
      <c r="A239" s="252"/>
      <c r="B239" s="252"/>
      <c r="C239" s="247"/>
      <c r="D239" s="247"/>
      <c r="E239" s="247"/>
      <c r="F239" s="247"/>
      <c r="G239" s="247"/>
      <c r="H239" s="247"/>
      <c r="I239" s="247"/>
      <c r="J239" s="247"/>
      <c r="K239" s="247"/>
      <c r="L239" s="210"/>
      <c r="M239" s="205"/>
    </row>
    <row r="240" spans="1:13" s="213" customFormat="1" ht="15.6">
      <c r="A240" s="252"/>
      <c r="B240" s="252"/>
      <c r="C240" s="247"/>
      <c r="D240" s="247"/>
      <c r="E240" s="247"/>
      <c r="F240" s="247"/>
      <c r="G240" s="247"/>
      <c r="H240" s="247"/>
      <c r="I240" s="247"/>
      <c r="J240" s="247"/>
      <c r="K240" s="247"/>
      <c r="L240" s="210"/>
      <c r="M240" s="205"/>
    </row>
    <row r="241" spans="1:13" s="213" customFormat="1" ht="15.6">
      <c r="A241" s="252"/>
      <c r="B241" s="252"/>
      <c r="C241" s="247"/>
      <c r="D241" s="247"/>
      <c r="E241" s="247"/>
      <c r="F241" s="247"/>
      <c r="G241" s="247"/>
      <c r="H241" s="247"/>
      <c r="I241" s="247"/>
      <c r="J241" s="247"/>
      <c r="K241" s="247"/>
      <c r="L241" s="210"/>
      <c r="M241" s="205"/>
    </row>
    <row r="242" spans="1:13" s="213" customFormat="1" ht="15.6">
      <c r="A242" s="252"/>
      <c r="B242" s="252"/>
      <c r="C242" s="247"/>
      <c r="D242" s="247"/>
      <c r="E242" s="247"/>
      <c r="F242" s="247"/>
      <c r="G242" s="247"/>
      <c r="H242" s="247"/>
      <c r="I242" s="247"/>
      <c r="J242" s="247"/>
      <c r="K242" s="247"/>
      <c r="L242" s="210"/>
      <c r="M242" s="205"/>
    </row>
    <row r="243" spans="1:13" s="213" customFormat="1" ht="15.6">
      <c r="A243" s="252"/>
      <c r="B243" s="252"/>
      <c r="C243" s="247"/>
      <c r="D243" s="247"/>
      <c r="E243" s="247"/>
      <c r="F243" s="247"/>
      <c r="G243" s="247"/>
      <c r="H243" s="247"/>
      <c r="I243" s="247"/>
      <c r="J243" s="247"/>
      <c r="K243" s="247"/>
      <c r="L243" s="210"/>
      <c r="M243" s="205"/>
    </row>
    <row r="244" spans="1:13" s="213" customFormat="1" ht="15.6">
      <c r="A244" s="252"/>
      <c r="B244" s="252"/>
      <c r="C244" s="247"/>
      <c r="D244" s="247"/>
      <c r="E244" s="247"/>
      <c r="F244" s="247"/>
      <c r="G244" s="247"/>
      <c r="H244" s="247"/>
      <c r="I244" s="247"/>
      <c r="J244" s="247"/>
      <c r="K244" s="247"/>
      <c r="L244" s="210"/>
      <c r="M244" s="205"/>
    </row>
    <row r="245" spans="1:13" s="213" customFormat="1" ht="15.6">
      <c r="A245" s="252"/>
      <c r="B245" s="252"/>
      <c r="C245" s="247"/>
      <c r="D245" s="247"/>
      <c r="E245" s="247"/>
      <c r="F245" s="247"/>
      <c r="G245" s="247"/>
      <c r="H245" s="247"/>
      <c r="I245" s="247"/>
      <c r="J245" s="247"/>
      <c r="K245" s="247"/>
      <c r="L245" s="210"/>
      <c r="M245" s="205"/>
    </row>
    <row r="246" spans="1:13" s="213" customFormat="1" ht="15.6">
      <c r="A246" s="252"/>
      <c r="B246" s="252"/>
      <c r="C246" s="247"/>
      <c r="D246" s="247"/>
      <c r="E246" s="247"/>
      <c r="F246" s="247"/>
      <c r="G246" s="247"/>
      <c r="H246" s="247"/>
      <c r="I246" s="247"/>
      <c r="J246" s="247"/>
      <c r="K246" s="247"/>
      <c r="L246" s="210"/>
      <c r="M246" s="205"/>
    </row>
    <row r="247" spans="1:13" s="213" customFormat="1" ht="15.6">
      <c r="A247" s="252"/>
      <c r="B247" s="252"/>
      <c r="C247" s="247"/>
      <c r="D247" s="247"/>
      <c r="E247" s="247"/>
      <c r="F247" s="247"/>
      <c r="G247" s="247"/>
      <c r="H247" s="247"/>
      <c r="I247" s="247"/>
      <c r="J247" s="247"/>
      <c r="K247" s="247"/>
      <c r="L247" s="210"/>
      <c r="M247" s="205"/>
    </row>
    <row r="248" spans="1:13" s="213" customFormat="1" ht="15.6">
      <c r="A248" s="252"/>
      <c r="B248" s="252"/>
      <c r="C248" s="247"/>
      <c r="D248" s="247"/>
      <c r="E248" s="247"/>
      <c r="F248" s="247"/>
      <c r="G248" s="247"/>
      <c r="H248" s="247"/>
      <c r="I248" s="247"/>
      <c r="J248" s="247"/>
      <c r="K248" s="247"/>
      <c r="L248" s="210"/>
      <c r="M248" s="205"/>
    </row>
    <row r="249" spans="1:13" s="213" customFormat="1" ht="15.6">
      <c r="A249" s="252"/>
      <c r="B249" s="252"/>
      <c r="C249" s="247"/>
      <c r="D249" s="247"/>
      <c r="E249" s="247"/>
      <c r="F249" s="247"/>
      <c r="G249" s="247"/>
      <c r="H249" s="247"/>
      <c r="I249" s="247"/>
      <c r="J249" s="247"/>
      <c r="K249" s="247"/>
      <c r="L249" s="210"/>
      <c r="M249" s="205"/>
    </row>
    <row r="250" spans="1:13" s="213" customFormat="1" ht="15.6">
      <c r="A250" s="252"/>
      <c r="B250" s="252"/>
      <c r="C250" s="247"/>
      <c r="D250" s="247"/>
      <c r="E250" s="247"/>
      <c r="F250" s="247"/>
      <c r="G250" s="247"/>
      <c r="H250" s="247"/>
      <c r="I250" s="247"/>
      <c r="J250" s="247"/>
      <c r="K250" s="247"/>
      <c r="L250" s="210"/>
      <c r="M250" s="205"/>
    </row>
    <row r="251" spans="1:13" s="213" customFormat="1" ht="15.6">
      <c r="A251" s="252"/>
      <c r="B251" s="252"/>
      <c r="C251" s="247"/>
      <c r="D251" s="247"/>
      <c r="E251" s="247"/>
      <c r="F251" s="247"/>
      <c r="G251" s="247"/>
      <c r="H251" s="247"/>
      <c r="I251" s="247"/>
      <c r="J251" s="247"/>
      <c r="K251" s="247"/>
      <c r="L251" s="210"/>
      <c r="M251" s="205"/>
    </row>
    <row r="252" spans="1:13" s="213" customFormat="1" ht="15.6">
      <c r="A252" s="252"/>
      <c r="B252" s="252"/>
      <c r="C252" s="247"/>
      <c r="D252" s="247"/>
      <c r="E252" s="247"/>
      <c r="F252" s="247"/>
      <c r="G252" s="247"/>
      <c r="H252" s="247"/>
      <c r="I252" s="247"/>
      <c r="J252" s="247"/>
      <c r="K252" s="247"/>
      <c r="L252" s="210"/>
      <c r="M252" s="205"/>
    </row>
    <row r="253" spans="1:13" s="213" customFormat="1" ht="15.6">
      <c r="A253" s="252"/>
      <c r="B253" s="252"/>
      <c r="C253" s="247"/>
      <c r="D253" s="247"/>
      <c r="E253" s="247"/>
      <c r="F253" s="247"/>
      <c r="G253" s="247"/>
      <c r="H253" s="247"/>
      <c r="I253" s="247"/>
      <c r="J253" s="247"/>
      <c r="K253" s="247"/>
      <c r="L253" s="210"/>
      <c r="M253" s="205"/>
    </row>
    <row r="254" spans="1:13" s="213" customFormat="1" ht="15.6">
      <c r="A254" s="252"/>
      <c r="B254" s="252"/>
      <c r="C254" s="247"/>
      <c r="D254" s="247"/>
      <c r="E254" s="247"/>
      <c r="F254" s="247"/>
      <c r="G254" s="247"/>
      <c r="H254" s="247"/>
      <c r="I254" s="247"/>
      <c r="J254" s="247"/>
      <c r="K254" s="247"/>
      <c r="L254" s="210"/>
      <c r="M254" s="205"/>
    </row>
    <row r="255" spans="1:13" s="213" customFormat="1" ht="15.6">
      <c r="A255" s="252"/>
      <c r="B255" s="252"/>
      <c r="C255" s="247"/>
      <c r="D255" s="247"/>
      <c r="E255" s="247"/>
      <c r="F255" s="247"/>
      <c r="G255" s="247"/>
      <c r="H255" s="247"/>
      <c r="I255" s="247"/>
      <c r="J255" s="247"/>
      <c r="K255" s="247"/>
      <c r="L255" s="210"/>
      <c r="M255" s="205"/>
    </row>
    <row r="256" spans="1:13" s="213" customFormat="1" ht="15.6">
      <c r="A256" s="252"/>
      <c r="B256" s="252"/>
      <c r="C256" s="247"/>
      <c r="D256" s="247"/>
      <c r="E256" s="247"/>
      <c r="F256" s="247"/>
      <c r="G256" s="247"/>
      <c r="H256" s="247"/>
      <c r="I256" s="247"/>
      <c r="J256" s="247"/>
      <c r="K256" s="247"/>
      <c r="L256" s="210"/>
      <c r="M256" s="205"/>
    </row>
    <row r="257" spans="1:13" s="213" customFormat="1" ht="15.6">
      <c r="A257" s="252"/>
      <c r="B257" s="252"/>
      <c r="C257" s="247"/>
      <c r="D257" s="247"/>
      <c r="E257" s="247"/>
      <c r="F257" s="247"/>
      <c r="G257" s="247"/>
      <c r="H257" s="247"/>
      <c r="I257" s="247"/>
      <c r="J257" s="247"/>
      <c r="K257" s="247"/>
      <c r="L257" s="210"/>
      <c r="M257" s="205"/>
    </row>
    <row r="258" spans="1:13" s="213" customFormat="1" ht="15.6">
      <c r="A258" s="252"/>
      <c r="B258" s="252"/>
      <c r="C258" s="247"/>
      <c r="D258" s="247"/>
      <c r="E258" s="247"/>
      <c r="F258" s="247"/>
      <c r="G258" s="247"/>
      <c r="H258" s="247"/>
      <c r="I258" s="247"/>
      <c r="J258" s="247"/>
      <c r="K258" s="247"/>
      <c r="L258" s="210"/>
      <c r="M258" s="205"/>
    </row>
    <row r="259" spans="1:13" s="213" customFormat="1" ht="15.6">
      <c r="A259" s="252"/>
      <c r="B259" s="252"/>
      <c r="C259" s="247"/>
      <c r="D259" s="247"/>
      <c r="E259" s="247"/>
      <c r="F259" s="247"/>
      <c r="G259" s="247"/>
      <c r="H259" s="247"/>
      <c r="I259" s="247"/>
      <c r="J259" s="247"/>
      <c r="K259" s="247"/>
      <c r="L259" s="210"/>
      <c r="M259" s="205"/>
    </row>
    <row r="260" spans="1:13" s="213" customFormat="1" ht="15.6">
      <c r="A260" s="252"/>
      <c r="B260" s="252"/>
      <c r="C260" s="247"/>
      <c r="D260" s="247"/>
      <c r="E260" s="247"/>
      <c r="F260" s="247"/>
      <c r="G260" s="247"/>
      <c r="H260" s="247"/>
      <c r="I260" s="247"/>
      <c r="J260" s="247"/>
      <c r="K260" s="247"/>
      <c r="L260" s="210"/>
      <c r="M260" s="205"/>
    </row>
    <row r="261" spans="1:13" s="213" customFormat="1" ht="15.6">
      <c r="A261" s="252"/>
      <c r="B261" s="252"/>
      <c r="C261" s="247"/>
      <c r="D261" s="247"/>
      <c r="E261" s="247"/>
      <c r="F261" s="247"/>
      <c r="G261" s="247"/>
      <c r="H261" s="247"/>
      <c r="I261" s="247"/>
      <c r="J261" s="247"/>
      <c r="K261" s="247"/>
      <c r="L261" s="210"/>
      <c r="M261" s="205"/>
    </row>
    <row r="262" spans="1:13" s="213" customFormat="1" ht="15.6">
      <c r="A262" s="252"/>
      <c r="B262" s="252"/>
      <c r="C262" s="247"/>
      <c r="D262" s="247"/>
      <c r="E262" s="247"/>
      <c r="F262" s="247"/>
      <c r="G262" s="247"/>
      <c r="H262" s="247"/>
      <c r="I262" s="247"/>
      <c r="J262" s="247"/>
      <c r="K262" s="247"/>
      <c r="L262" s="210"/>
      <c r="M262" s="205"/>
    </row>
    <row r="263" spans="1:13" s="213" customFormat="1" ht="15.6">
      <c r="A263" s="252"/>
      <c r="B263" s="252"/>
      <c r="C263" s="247"/>
      <c r="D263" s="247"/>
      <c r="E263" s="247"/>
      <c r="F263" s="247"/>
      <c r="G263" s="247"/>
      <c r="H263" s="247"/>
      <c r="I263" s="247"/>
      <c r="J263" s="247"/>
      <c r="K263" s="247"/>
      <c r="L263" s="210"/>
      <c r="M263" s="205"/>
    </row>
    <row r="264" spans="1:13" s="213" customFormat="1" ht="15.6">
      <c r="A264" s="252"/>
      <c r="B264" s="252"/>
      <c r="C264" s="247"/>
      <c r="D264" s="247"/>
      <c r="E264" s="247"/>
      <c r="F264" s="247"/>
      <c r="G264" s="247"/>
      <c r="H264" s="247"/>
      <c r="I264" s="247"/>
      <c r="J264" s="247"/>
      <c r="K264" s="247"/>
      <c r="L264" s="210"/>
      <c r="M264" s="205"/>
    </row>
    <row r="265" spans="1:13" s="213" customFormat="1" ht="15.6">
      <c r="A265" s="252"/>
      <c r="B265" s="252"/>
      <c r="C265" s="247"/>
      <c r="D265" s="247"/>
      <c r="E265" s="247"/>
      <c r="F265" s="247"/>
      <c r="G265" s="247"/>
      <c r="H265" s="247"/>
      <c r="I265" s="247"/>
      <c r="J265" s="247"/>
      <c r="K265" s="247"/>
      <c r="L265" s="210"/>
      <c r="M265" s="205"/>
    </row>
    <row r="266" spans="1:13" s="213" customFormat="1" ht="15.6">
      <c r="A266" s="252"/>
      <c r="B266" s="252"/>
      <c r="C266" s="247"/>
      <c r="D266" s="247"/>
      <c r="E266" s="247"/>
      <c r="F266" s="247"/>
      <c r="G266" s="247"/>
      <c r="H266" s="247"/>
      <c r="I266" s="247"/>
      <c r="J266" s="247"/>
      <c r="K266" s="247"/>
      <c r="L266" s="210"/>
      <c r="M266" s="205"/>
    </row>
    <row r="267" spans="1:13" s="213" customFormat="1" ht="15.6">
      <c r="A267" s="252"/>
      <c r="B267" s="252"/>
      <c r="C267" s="247"/>
      <c r="D267" s="247"/>
      <c r="E267" s="247"/>
      <c r="F267" s="247"/>
      <c r="G267" s="247"/>
      <c r="H267" s="247"/>
      <c r="I267" s="247"/>
      <c r="J267" s="247"/>
      <c r="K267" s="247"/>
      <c r="L267" s="210"/>
      <c r="M267" s="205"/>
    </row>
    <row r="268" spans="1:13" s="213" customFormat="1" ht="15.6">
      <c r="A268" s="252"/>
      <c r="B268" s="252"/>
      <c r="C268" s="247"/>
      <c r="D268" s="247"/>
      <c r="E268" s="247"/>
      <c r="F268" s="247"/>
      <c r="G268" s="247"/>
      <c r="H268" s="247"/>
      <c r="I268" s="247"/>
      <c r="J268" s="247"/>
      <c r="K268" s="247"/>
      <c r="L268" s="210"/>
      <c r="M268" s="205"/>
    </row>
    <row r="269" spans="1:13" s="213" customFormat="1" ht="15.6">
      <c r="A269" s="252"/>
      <c r="B269" s="252"/>
      <c r="C269" s="247"/>
      <c r="D269" s="247"/>
      <c r="E269" s="247"/>
      <c r="F269" s="247"/>
      <c r="G269" s="247"/>
      <c r="H269" s="247"/>
      <c r="I269" s="247"/>
      <c r="J269" s="247"/>
      <c r="K269" s="247"/>
      <c r="L269" s="210"/>
      <c r="M269" s="205"/>
    </row>
    <row r="270" spans="1:13" s="213" customFormat="1" ht="15.6">
      <c r="A270" s="252"/>
      <c r="B270" s="252"/>
      <c r="C270" s="247"/>
      <c r="D270" s="247"/>
      <c r="E270" s="247"/>
      <c r="F270" s="247"/>
      <c r="G270" s="247"/>
      <c r="H270" s="247"/>
      <c r="I270" s="247"/>
      <c r="J270" s="247"/>
      <c r="K270" s="247"/>
      <c r="L270" s="210"/>
      <c r="M270" s="205"/>
    </row>
    <row r="271" spans="1:13" s="213" customFormat="1" ht="15.6">
      <c r="A271" s="252"/>
      <c r="B271" s="252"/>
      <c r="C271" s="247"/>
      <c r="D271" s="247"/>
      <c r="E271" s="247"/>
      <c r="F271" s="247"/>
      <c r="G271" s="247"/>
      <c r="H271" s="247"/>
      <c r="I271" s="247"/>
      <c r="J271" s="247"/>
      <c r="K271" s="247"/>
      <c r="L271" s="210"/>
      <c r="M271" s="205"/>
    </row>
    <row r="272" spans="1:13" s="213" customFormat="1" ht="15.6">
      <c r="A272" s="252"/>
      <c r="B272" s="252"/>
      <c r="C272" s="247"/>
      <c r="D272" s="247"/>
      <c r="E272" s="247"/>
      <c r="F272" s="247"/>
      <c r="G272" s="247"/>
      <c r="H272" s="247"/>
      <c r="I272" s="247"/>
      <c r="J272" s="247"/>
      <c r="K272" s="247"/>
      <c r="L272" s="210"/>
      <c r="M272" s="205"/>
    </row>
    <row r="273" spans="1:13" s="213" customFormat="1" ht="15.6">
      <c r="A273" s="252"/>
      <c r="B273" s="252"/>
      <c r="C273" s="247"/>
      <c r="D273" s="247"/>
      <c r="E273" s="247"/>
      <c r="F273" s="247"/>
      <c r="G273" s="247"/>
      <c r="H273" s="247"/>
      <c r="I273" s="247"/>
      <c r="J273" s="247"/>
      <c r="K273" s="247"/>
      <c r="L273" s="210"/>
      <c r="M273" s="205"/>
    </row>
    <row r="274" spans="1:13" s="213" customFormat="1" ht="15.6">
      <c r="A274" s="252"/>
      <c r="B274" s="252"/>
      <c r="C274" s="247"/>
      <c r="D274" s="247"/>
      <c r="E274" s="247"/>
      <c r="F274" s="247"/>
      <c r="G274" s="247"/>
      <c r="H274" s="247"/>
      <c r="I274" s="247"/>
      <c r="J274" s="247"/>
      <c r="K274" s="247"/>
      <c r="L274" s="210"/>
      <c r="M274" s="205"/>
    </row>
    <row r="275" spans="1:13" s="213" customFormat="1" ht="15.6">
      <c r="A275" s="252"/>
      <c r="B275" s="252"/>
      <c r="C275" s="247"/>
      <c r="D275" s="247"/>
      <c r="E275" s="247"/>
      <c r="F275" s="247"/>
      <c r="G275" s="247"/>
      <c r="H275" s="247"/>
      <c r="I275" s="247"/>
      <c r="J275" s="247"/>
      <c r="K275" s="247"/>
      <c r="L275" s="210"/>
      <c r="M275" s="205"/>
    </row>
    <row r="276" spans="1:13" s="213" customFormat="1" ht="15.6">
      <c r="A276" s="252"/>
      <c r="B276" s="252"/>
      <c r="C276" s="247"/>
      <c r="D276" s="247"/>
      <c r="E276" s="247"/>
      <c r="F276" s="247"/>
      <c r="G276" s="247"/>
      <c r="H276" s="247"/>
      <c r="I276" s="247"/>
      <c r="J276" s="247"/>
      <c r="K276" s="247"/>
      <c r="L276" s="210"/>
      <c r="M276" s="205"/>
    </row>
    <row r="277" spans="1:13" s="213" customFormat="1" ht="15.6">
      <c r="A277" s="252"/>
      <c r="B277" s="252"/>
      <c r="C277" s="247"/>
      <c r="D277" s="247"/>
      <c r="E277" s="247"/>
      <c r="F277" s="247"/>
      <c r="G277" s="247"/>
      <c r="H277" s="247"/>
      <c r="I277" s="247"/>
      <c r="J277" s="247"/>
      <c r="K277" s="247"/>
      <c r="L277" s="210"/>
      <c r="M277" s="205"/>
    </row>
    <row r="278" spans="1:13" s="213" customFormat="1" ht="15.6">
      <c r="A278" s="252"/>
      <c r="B278" s="252"/>
      <c r="C278" s="247"/>
      <c r="D278" s="247"/>
      <c r="E278" s="247"/>
      <c r="F278" s="247"/>
      <c r="G278" s="247"/>
      <c r="H278" s="247"/>
      <c r="I278" s="247"/>
      <c r="J278" s="247"/>
      <c r="K278" s="247"/>
      <c r="L278" s="210"/>
      <c r="M278" s="205"/>
    </row>
    <row r="279" spans="1:13" s="213" customFormat="1" ht="15.6">
      <c r="A279" s="252"/>
      <c r="B279" s="252"/>
      <c r="C279" s="247"/>
      <c r="D279" s="247"/>
      <c r="E279" s="247"/>
      <c r="F279" s="247"/>
      <c r="G279" s="247"/>
      <c r="H279" s="247"/>
      <c r="I279" s="247"/>
      <c r="J279" s="247"/>
      <c r="K279" s="247"/>
      <c r="L279" s="210"/>
      <c r="M279" s="205"/>
    </row>
    <row r="280" spans="1:13" s="213" customFormat="1" ht="15.6">
      <c r="A280" s="252"/>
      <c r="B280" s="252"/>
      <c r="C280" s="247"/>
      <c r="D280" s="247"/>
      <c r="E280" s="247"/>
      <c r="F280" s="247"/>
      <c r="G280" s="247"/>
      <c r="H280" s="247"/>
      <c r="I280" s="247"/>
      <c r="J280" s="247"/>
      <c r="K280" s="247"/>
      <c r="L280" s="210"/>
      <c r="M280" s="205"/>
    </row>
    <row r="281" spans="1:13" s="213" customFormat="1" ht="15.6">
      <c r="A281" s="252"/>
      <c r="B281" s="252"/>
      <c r="C281" s="247"/>
      <c r="D281" s="247"/>
      <c r="E281" s="247"/>
      <c r="F281" s="247"/>
      <c r="G281" s="247"/>
      <c r="H281" s="247"/>
      <c r="I281" s="247"/>
      <c r="J281" s="247"/>
      <c r="K281" s="247"/>
      <c r="L281" s="210"/>
      <c r="M281" s="205"/>
    </row>
    <row r="282" spans="1:13" s="213" customFormat="1" ht="15.6">
      <c r="A282" s="252"/>
      <c r="B282" s="252"/>
      <c r="C282" s="247"/>
      <c r="D282" s="247"/>
      <c r="E282" s="247"/>
      <c r="F282" s="247"/>
      <c r="G282" s="247"/>
      <c r="H282" s="247"/>
      <c r="I282" s="247"/>
      <c r="J282" s="247"/>
      <c r="K282" s="247"/>
      <c r="L282" s="210"/>
      <c r="M282" s="205"/>
    </row>
    <row r="283" spans="1:13" s="213" customFormat="1" ht="15.6">
      <c r="A283" s="252"/>
      <c r="B283" s="252"/>
      <c r="C283" s="247"/>
      <c r="D283" s="247"/>
      <c r="E283" s="247"/>
      <c r="F283" s="247"/>
      <c r="G283" s="247"/>
      <c r="H283" s="247"/>
      <c r="I283" s="247"/>
      <c r="J283" s="247"/>
      <c r="K283" s="247"/>
      <c r="L283" s="210"/>
      <c r="M283" s="205"/>
    </row>
    <row r="284" spans="1:13" s="213" customFormat="1" ht="15.6">
      <c r="A284" s="252"/>
      <c r="B284" s="252"/>
      <c r="C284" s="247"/>
      <c r="D284" s="247"/>
      <c r="E284" s="247"/>
      <c r="F284" s="247"/>
      <c r="G284" s="247"/>
      <c r="H284" s="247"/>
      <c r="I284" s="247"/>
      <c r="J284" s="247"/>
      <c r="K284" s="247"/>
      <c r="L284" s="210"/>
      <c r="M284" s="205"/>
    </row>
    <row r="285" spans="1:13" s="213" customFormat="1" ht="15.6">
      <c r="A285" s="252"/>
      <c r="B285" s="252"/>
      <c r="C285" s="247"/>
      <c r="D285" s="247"/>
      <c r="E285" s="247"/>
      <c r="F285" s="247"/>
      <c r="G285" s="247"/>
      <c r="H285" s="247"/>
      <c r="I285" s="247"/>
      <c r="J285" s="247"/>
      <c r="K285" s="247"/>
      <c r="L285" s="210"/>
      <c r="M285" s="205"/>
    </row>
    <row r="286" spans="1:13" s="213" customFormat="1" ht="15.6">
      <c r="A286" s="252"/>
      <c r="B286" s="252"/>
      <c r="C286" s="247"/>
      <c r="D286" s="247"/>
      <c r="E286" s="247"/>
      <c r="F286" s="247"/>
      <c r="G286" s="247"/>
      <c r="H286" s="247"/>
      <c r="I286" s="247"/>
      <c r="J286" s="247"/>
      <c r="K286" s="247"/>
      <c r="L286" s="210"/>
      <c r="M286" s="205"/>
    </row>
    <row r="287" spans="1:13" s="213" customFormat="1" ht="15.6">
      <c r="A287" s="252"/>
      <c r="B287" s="252"/>
      <c r="C287" s="247"/>
      <c r="D287" s="247"/>
      <c r="E287" s="247"/>
      <c r="F287" s="247"/>
      <c r="G287" s="247"/>
      <c r="H287" s="247"/>
      <c r="I287" s="247"/>
      <c r="J287" s="247"/>
      <c r="K287" s="247"/>
      <c r="L287" s="210"/>
      <c r="M287" s="205"/>
    </row>
    <row r="288" spans="1:13" s="213" customFormat="1" ht="15.6">
      <c r="A288" s="252"/>
      <c r="B288" s="252"/>
      <c r="C288" s="247"/>
      <c r="D288" s="247"/>
      <c r="E288" s="247"/>
      <c r="F288" s="247"/>
      <c r="G288" s="247"/>
      <c r="H288" s="247"/>
      <c r="I288" s="247"/>
      <c r="J288" s="247"/>
      <c r="K288" s="247"/>
      <c r="L288" s="210"/>
      <c r="M288" s="205"/>
    </row>
    <row r="289" spans="1:13" s="213" customFormat="1" ht="15.6">
      <c r="A289" s="252"/>
      <c r="B289" s="252"/>
      <c r="C289" s="247"/>
      <c r="D289" s="247"/>
      <c r="E289" s="247"/>
      <c r="F289" s="247"/>
      <c r="G289" s="247"/>
      <c r="H289" s="247"/>
      <c r="I289" s="247"/>
      <c r="J289" s="247"/>
      <c r="K289" s="247"/>
      <c r="L289" s="210"/>
      <c r="M289" s="205"/>
    </row>
    <row r="290" spans="1:13" s="213" customFormat="1" ht="15.6">
      <c r="A290" s="252"/>
      <c r="B290" s="252"/>
      <c r="C290" s="247"/>
      <c r="D290" s="247"/>
      <c r="E290" s="247"/>
      <c r="F290" s="247"/>
      <c r="G290" s="247"/>
      <c r="H290" s="247"/>
      <c r="I290" s="247"/>
      <c r="J290" s="247"/>
      <c r="K290" s="247"/>
      <c r="L290" s="210"/>
      <c r="M290" s="205"/>
    </row>
    <row r="291" spans="1:13" s="213" customFormat="1" ht="15.6">
      <c r="A291" s="252"/>
      <c r="B291" s="252"/>
      <c r="C291" s="247"/>
      <c r="D291" s="247"/>
      <c r="E291" s="247"/>
      <c r="F291" s="247"/>
      <c r="G291" s="247"/>
      <c r="H291" s="247"/>
      <c r="I291" s="247"/>
      <c r="J291" s="247"/>
      <c r="K291" s="247"/>
      <c r="L291" s="210"/>
      <c r="M291" s="205"/>
    </row>
    <row r="292" spans="1:13" s="213" customFormat="1" ht="15.6">
      <c r="A292" s="252"/>
      <c r="B292" s="252"/>
      <c r="C292" s="247"/>
      <c r="D292" s="247"/>
      <c r="E292" s="247"/>
      <c r="F292" s="247"/>
      <c r="G292" s="247"/>
      <c r="H292" s="247"/>
      <c r="I292" s="247"/>
      <c r="J292" s="247"/>
      <c r="K292" s="247"/>
      <c r="L292" s="210"/>
      <c r="M292" s="205"/>
    </row>
    <row r="293" spans="1:13" s="213" customFormat="1" ht="15.6">
      <c r="A293" s="252"/>
      <c r="B293" s="252"/>
      <c r="C293" s="247"/>
      <c r="D293" s="247"/>
      <c r="E293" s="247"/>
      <c r="F293" s="247"/>
      <c r="G293" s="247"/>
      <c r="H293" s="247"/>
      <c r="I293" s="247"/>
      <c r="J293" s="247"/>
      <c r="K293" s="247"/>
      <c r="L293" s="210"/>
      <c r="M293" s="205"/>
    </row>
    <row r="294" spans="1:13" s="213" customFormat="1" ht="15.6">
      <c r="A294" s="252"/>
      <c r="B294" s="252"/>
      <c r="C294" s="247"/>
      <c r="D294" s="247"/>
      <c r="E294" s="247"/>
      <c r="F294" s="247"/>
      <c r="G294" s="247"/>
      <c r="H294" s="247"/>
      <c r="I294" s="247"/>
      <c r="J294" s="247"/>
      <c r="K294" s="247"/>
      <c r="L294" s="210"/>
      <c r="M294" s="205"/>
    </row>
    <row r="295" spans="1:13" s="213" customFormat="1" ht="15.6">
      <c r="A295" s="252"/>
      <c r="B295" s="252"/>
      <c r="C295" s="247"/>
      <c r="D295" s="247"/>
      <c r="E295" s="247"/>
      <c r="F295" s="247"/>
      <c r="G295" s="247"/>
      <c r="H295" s="247"/>
      <c r="I295" s="247"/>
      <c r="J295" s="247"/>
      <c r="K295" s="247"/>
      <c r="L295" s="210"/>
      <c r="M295" s="205"/>
    </row>
    <row r="296" spans="1:13" s="213" customFormat="1" ht="15.6">
      <c r="A296" s="252"/>
      <c r="B296" s="252"/>
      <c r="C296" s="247"/>
      <c r="D296" s="247"/>
      <c r="E296" s="247"/>
      <c r="F296" s="247"/>
      <c r="G296" s="247"/>
      <c r="H296" s="247"/>
      <c r="I296" s="247"/>
      <c r="J296" s="247"/>
      <c r="K296" s="247"/>
      <c r="L296" s="210"/>
      <c r="M296" s="205"/>
    </row>
    <row r="297" spans="1:13" s="213" customFormat="1" ht="15.6">
      <c r="A297" s="252"/>
      <c r="B297" s="252"/>
      <c r="C297" s="247"/>
      <c r="D297" s="247"/>
      <c r="E297" s="247"/>
      <c r="F297" s="247"/>
      <c r="G297" s="247"/>
      <c r="H297" s="247"/>
      <c r="I297" s="247"/>
      <c r="J297" s="247"/>
      <c r="K297" s="247"/>
      <c r="L297" s="210"/>
      <c r="M297" s="205"/>
    </row>
    <row r="298" spans="1:13" s="213" customFormat="1" ht="15.6">
      <c r="A298" s="252"/>
      <c r="B298" s="252"/>
      <c r="C298" s="247"/>
      <c r="D298" s="247"/>
      <c r="E298" s="247"/>
      <c r="F298" s="247"/>
      <c r="G298" s="247"/>
      <c r="H298" s="247"/>
      <c r="I298" s="247"/>
      <c r="J298" s="247"/>
      <c r="K298" s="247"/>
      <c r="L298" s="210"/>
      <c r="M298" s="205"/>
    </row>
    <row r="299" spans="1:13" s="213" customFormat="1" ht="15.6">
      <c r="A299" s="252"/>
      <c r="B299" s="252"/>
      <c r="C299" s="247"/>
      <c r="D299" s="247"/>
      <c r="E299" s="247"/>
      <c r="F299" s="247"/>
      <c r="G299" s="247"/>
      <c r="H299" s="247"/>
      <c r="I299" s="247"/>
      <c r="J299" s="247"/>
      <c r="K299" s="247"/>
      <c r="L299" s="210"/>
      <c r="M299" s="205"/>
    </row>
    <row r="300" spans="1:13" s="213" customFormat="1" ht="15.6">
      <c r="A300" s="252"/>
      <c r="B300" s="252"/>
      <c r="C300" s="247"/>
      <c r="D300" s="247"/>
      <c r="E300" s="247"/>
      <c r="F300" s="247"/>
      <c r="G300" s="247"/>
      <c r="H300" s="247"/>
      <c r="I300" s="247"/>
      <c r="J300" s="247"/>
      <c r="K300" s="247"/>
      <c r="L300" s="210"/>
      <c r="M300" s="205"/>
    </row>
    <row r="301" spans="1:13" s="213" customFormat="1" ht="15.6">
      <c r="A301" s="252"/>
      <c r="B301" s="252"/>
      <c r="C301" s="247"/>
      <c r="D301" s="247"/>
      <c r="E301" s="247"/>
      <c r="F301" s="247"/>
      <c r="G301" s="247"/>
      <c r="H301" s="247"/>
      <c r="I301" s="247"/>
      <c r="J301" s="247"/>
      <c r="K301" s="247"/>
      <c r="L301" s="210"/>
      <c r="M301" s="205"/>
    </row>
    <row r="302" spans="1:13" s="213" customFormat="1" ht="15.6">
      <c r="A302" s="252"/>
      <c r="B302" s="252"/>
      <c r="C302" s="247"/>
      <c r="D302" s="247"/>
      <c r="E302" s="247"/>
      <c r="F302" s="247"/>
      <c r="G302" s="247"/>
      <c r="H302" s="247"/>
      <c r="I302" s="247"/>
      <c r="J302" s="247"/>
      <c r="K302" s="247"/>
      <c r="L302" s="210"/>
      <c r="M302" s="205"/>
    </row>
    <row r="303" spans="1:13" s="213" customFormat="1" ht="15.6">
      <c r="A303" s="252"/>
      <c r="B303" s="252"/>
      <c r="C303" s="247"/>
      <c r="D303" s="247"/>
      <c r="E303" s="247"/>
      <c r="F303" s="247"/>
      <c r="G303" s="247"/>
      <c r="H303" s="247"/>
      <c r="I303" s="247"/>
      <c r="J303" s="247"/>
      <c r="K303" s="247"/>
      <c r="L303" s="210"/>
      <c r="M303" s="205"/>
    </row>
    <row r="304" spans="1:13" s="213" customFormat="1" ht="15.6">
      <c r="A304" s="252"/>
      <c r="B304" s="252"/>
      <c r="C304" s="247"/>
      <c r="D304" s="247"/>
      <c r="E304" s="247"/>
      <c r="F304" s="247"/>
      <c r="G304" s="247"/>
      <c r="H304" s="247"/>
      <c r="I304" s="247"/>
      <c r="J304" s="247"/>
      <c r="K304" s="247"/>
      <c r="L304" s="210"/>
      <c r="M304" s="205"/>
    </row>
    <row r="305" spans="1:13" s="213" customFormat="1" ht="15.6">
      <c r="A305" s="252"/>
      <c r="B305" s="252"/>
      <c r="C305" s="247"/>
      <c r="D305" s="247"/>
      <c r="E305" s="247"/>
      <c r="F305" s="247"/>
      <c r="G305" s="247"/>
      <c r="H305" s="247"/>
      <c r="I305" s="247"/>
      <c r="J305" s="247"/>
      <c r="K305" s="247"/>
      <c r="L305" s="210"/>
      <c r="M305" s="205"/>
    </row>
    <row r="306" spans="1:13" s="213" customFormat="1" ht="15.6">
      <c r="A306" s="252"/>
      <c r="B306" s="252"/>
      <c r="C306" s="247"/>
      <c r="D306" s="247"/>
      <c r="E306" s="247"/>
      <c r="F306" s="247"/>
      <c r="G306" s="247"/>
      <c r="H306" s="247"/>
      <c r="I306" s="247"/>
      <c r="J306" s="247"/>
      <c r="K306" s="247"/>
      <c r="L306" s="210"/>
      <c r="M306" s="205"/>
    </row>
    <row r="307" spans="1:13" s="213" customFormat="1" ht="15.6">
      <c r="A307" s="252"/>
      <c r="B307" s="252"/>
      <c r="C307" s="247"/>
      <c r="D307" s="247"/>
      <c r="E307" s="247"/>
      <c r="F307" s="247"/>
      <c r="G307" s="247"/>
      <c r="H307" s="247"/>
      <c r="I307" s="247"/>
      <c r="J307" s="247"/>
      <c r="K307" s="247"/>
      <c r="L307" s="210"/>
      <c r="M307" s="205"/>
    </row>
    <row r="308" spans="1:13" s="213" customFormat="1" ht="15.6">
      <c r="A308" s="252"/>
      <c r="B308" s="252"/>
      <c r="C308" s="247"/>
      <c r="D308" s="247"/>
      <c r="E308" s="247"/>
      <c r="F308" s="247"/>
      <c r="G308" s="247"/>
      <c r="H308" s="247"/>
      <c r="I308" s="247"/>
      <c r="J308" s="247"/>
      <c r="K308" s="247"/>
      <c r="L308" s="210"/>
      <c r="M308" s="205"/>
    </row>
    <row r="309" spans="1:13" s="213" customFormat="1" ht="15.6">
      <c r="A309" s="252"/>
      <c r="B309" s="252"/>
      <c r="C309" s="247"/>
      <c r="D309" s="247"/>
      <c r="E309" s="247"/>
      <c r="F309" s="247"/>
      <c r="G309" s="247"/>
      <c r="H309" s="247"/>
      <c r="I309" s="247"/>
      <c r="J309" s="247"/>
      <c r="K309" s="247"/>
      <c r="L309" s="210"/>
      <c r="M309" s="205"/>
    </row>
    <row r="310" spans="1:13" s="213" customFormat="1" ht="15.6">
      <c r="A310" s="252"/>
      <c r="B310" s="252"/>
      <c r="C310" s="247"/>
      <c r="D310" s="247"/>
      <c r="E310" s="247"/>
      <c r="F310" s="247"/>
      <c r="G310" s="247"/>
      <c r="H310" s="247"/>
      <c r="I310" s="247"/>
      <c r="J310" s="247"/>
      <c r="K310" s="247"/>
      <c r="L310" s="210"/>
      <c r="M310" s="205"/>
    </row>
    <row r="311" spans="1:13" s="213" customFormat="1" ht="15.6">
      <c r="A311" s="252"/>
      <c r="B311" s="252"/>
      <c r="C311" s="247"/>
      <c r="D311" s="247"/>
      <c r="E311" s="247"/>
      <c r="F311" s="247"/>
      <c r="G311" s="247"/>
      <c r="H311" s="247"/>
      <c r="I311" s="247"/>
      <c r="J311" s="247"/>
      <c r="K311" s="247"/>
      <c r="L311" s="210"/>
      <c r="M311" s="205"/>
    </row>
    <row r="312" spans="1:13" s="213" customFormat="1" ht="15.6">
      <c r="A312" s="252"/>
      <c r="B312" s="252"/>
      <c r="C312" s="247"/>
      <c r="D312" s="247"/>
      <c r="E312" s="247"/>
      <c r="F312" s="247"/>
      <c r="G312" s="247"/>
      <c r="H312" s="247"/>
      <c r="I312" s="247"/>
      <c r="J312" s="247"/>
      <c r="K312" s="247"/>
      <c r="L312" s="210"/>
      <c r="M312" s="205"/>
    </row>
    <row r="313" spans="1:13" s="213" customFormat="1" ht="15.6">
      <c r="A313" s="252"/>
      <c r="B313" s="252"/>
      <c r="C313" s="247"/>
      <c r="D313" s="247"/>
      <c r="E313" s="247"/>
      <c r="F313" s="247"/>
      <c r="G313" s="247"/>
      <c r="H313" s="247"/>
      <c r="I313" s="247"/>
      <c r="J313" s="247"/>
      <c r="K313" s="247"/>
      <c r="L313" s="210"/>
      <c r="M313" s="205"/>
    </row>
    <row r="314" spans="1:13" s="213" customFormat="1" ht="15.6">
      <c r="A314" s="252"/>
      <c r="B314" s="252"/>
      <c r="C314" s="247"/>
      <c r="D314" s="247"/>
      <c r="E314" s="247"/>
      <c r="F314" s="247"/>
      <c r="G314" s="247"/>
      <c r="H314" s="247"/>
      <c r="I314" s="247"/>
      <c r="J314" s="247"/>
      <c r="K314" s="247"/>
      <c r="L314" s="210"/>
      <c r="M314" s="205"/>
    </row>
    <row r="315" spans="1:13" s="213" customFormat="1" ht="15.6">
      <c r="A315" s="252"/>
      <c r="B315" s="252"/>
      <c r="C315" s="247"/>
      <c r="D315" s="247"/>
      <c r="E315" s="247"/>
      <c r="F315" s="247"/>
      <c r="G315" s="247"/>
      <c r="H315" s="247"/>
      <c r="I315" s="247"/>
      <c r="J315" s="247"/>
      <c r="K315" s="247"/>
      <c r="L315" s="210"/>
      <c r="M315" s="205"/>
    </row>
    <row r="316" spans="1:13" s="213" customFormat="1" ht="15.6">
      <c r="A316" s="252"/>
      <c r="B316" s="252"/>
      <c r="C316" s="247"/>
      <c r="D316" s="247"/>
      <c r="E316" s="247"/>
      <c r="F316" s="247"/>
      <c r="G316" s="247"/>
      <c r="H316" s="247"/>
      <c r="I316" s="247"/>
      <c r="J316" s="247"/>
      <c r="K316" s="247"/>
      <c r="L316" s="210"/>
      <c r="M316" s="205"/>
    </row>
    <row r="317" spans="1:13" s="213" customFormat="1" ht="15.6">
      <c r="A317" s="252"/>
      <c r="B317" s="252"/>
      <c r="C317" s="247"/>
      <c r="D317" s="247"/>
      <c r="E317" s="247"/>
      <c r="F317" s="247"/>
      <c r="G317" s="247"/>
      <c r="H317" s="247"/>
      <c r="I317" s="247"/>
      <c r="J317" s="247"/>
      <c r="K317" s="247"/>
      <c r="L317" s="210"/>
      <c r="M317" s="205"/>
    </row>
    <row r="318" spans="1:13" s="213" customFormat="1" ht="15.6">
      <c r="A318" s="252"/>
      <c r="B318" s="252"/>
      <c r="C318" s="247"/>
      <c r="D318" s="247"/>
      <c r="E318" s="247"/>
      <c r="F318" s="247"/>
      <c r="G318" s="247"/>
      <c r="H318" s="247"/>
      <c r="I318" s="247"/>
      <c r="J318" s="247"/>
      <c r="K318" s="247"/>
      <c r="L318" s="210"/>
      <c r="M318" s="205"/>
    </row>
    <row r="319" spans="1:13" s="213" customFormat="1" ht="15.6">
      <c r="A319" s="252"/>
      <c r="B319" s="252"/>
      <c r="C319" s="247"/>
      <c r="D319" s="247"/>
      <c r="E319" s="247"/>
      <c r="F319" s="247"/>
      <c r="G319" s="247"/>
      <c r="H319" s="247"/>
      <c r="I319" s="247"/>
      <c r="J319" s="247"/>
      <c r="K319" s="247"/>
      <c r="L319" s="210"/>
      <c r="M319" s="205"/>
    </row>
    <row r="320" spans="1:13" s="213" customFormat="1" ht="15.6">
      <c r="A320" s="252"/>
      <c r="B320" s="252"/>
      <c r="C320" s="247"/>
      <c r="D320" s="247"/>
      <c r="E320" s="247"/>
      <c r="F320" s="247"/>
      <c r="G320" s="247"/>
      <c r="H320" s="247"/>
      <c r="I320" s="247"/>
      <c r="J320" s="247"/>
      <c r="K320" s="247"/>
      <c r="L320" s="210"/>
      <c r="M320" s="205"/>
    </row>
    <row r="321" spans="1:13" s="213" customFormat="1" ht="15.6">
      <c r="A321" s="252"/>
      <c r="B321" s="252"/>
      <c r="C321" s="247"/>
      <c r="D321" s="247"/>
      <c r="E321" s="247"/>
      <c r="F321" s="247"/>
      <c r="G321" s="247"/>
      <c r="H321" s="247"/>
      <c r="I321" s="247"/>
      <c r="J321" s="247"/>
      <c r="K321" s="247"/>
      <c r="L321" s="210"/>
      <c r="M321" s="205"/>
    </row>
    <row r="322" spans="1:13" s="213" customFormat="1" ht="15.6">
      <c r="A322" s="252"/>
      <c r="B322" s="252"/>
      <c r="C322" s="247"/>
      <c r="D322" s="247"/>
      <c r="E322" s="247"/>
      <c r="F322" s="247"/>
      <c r="G322" s="247"/>
      <c r="H322" s="247"/>
      <c r="I322" s="247"/>
      <c r="J322" s="247"/>
      <c r="K322" s="247"/>
      <c r="L322" s="210"/>
      <c r="M322" s="205"/>
    </row>
    <row r="323" spans="1:13" s="213" customFormat="1" ht="15.6">
      <c r="A323" s="252"/>
      <c r="B323" s="252"/>
      <c r="C323" s="247"/>
      <c r="D323" s="247"/>
      <c r="E323" s="247"/>
      <c r="F323" s="247"/>
      <c r="G323" s="247"/>
      <c r="H323" s="247"/>
      <c r="I323" s="247"/>
      <c r="J323" s="247"/>
      <c r="K323" s="247"/>
      <c r="L323" s="210"/>
      <c r="M323" s="205"/>
    </row>
    <row r="324" spans="1:13" s="213" customFormat="1" ht="15.6">
      <c r="A324" s="252"/>
      <c r="B324" s="252"/>
      <c r="C324" s="247"/>
      <c r="D324" s="247"/>
      <c r="E324" s="247"/>
      <c r="F324" s="247"/>
      <c r="G324" s="247"/>
      <c r="H324" s="247"/>
      <c r="I324" s="247"/>
      <c r="J324" s="247"/>
      <c r="K324" s="247"/>
      <c r="L324" s="210"/>
      <c r="M324" s="205"/>
    </row>
    <row r="325" spans="1:13" s="213" customFormat="1" ht="15.6">
      <c r="A325" s="252"/>
      <c r="B325" s="252"/>
      <c r="C325" s="247"/>
      <c r="D325" s="247"/>
      <c r="E325" s="247"/>
      <c r="F325" s="247"/>
      <c r="G325" s="247"/>
      <c r="H325" s="247"/>
      <c r="I325" s="247"/>
      <c r="J325" s="247"/>
      <c r="K325" s="247"/>
      <c r="L325" s="210"/>
      <c r="M325" s="205"/>
    </row>
    <row r="326" spans="1:13" s="213" customFormat="1" ht="15.6">
      <c r="A326" s="252"/>
      <c r="B326" s="252"/>
      <c r="C326" s="247"/>
      <c r="D326" s="247"/>
      <c r="E326" s="247"/>
      <c r="F326" s="247"/>
      <c r="G326" s="247"/>
      <c r="H326" s="247"/>
      <c r="I326" s="247"/>
      <c r="J326" s="247"/>
      <c r="K326" s="247"/>
      <c r="L326" s="210"/>
      <c r="M326" s="205"/>
    </row>
    <row r="327" spans="1:13" s="213" customFormat="1" ht="15.6">
      <c r="A327" s="252"/>
      <c r="B327" s="252"/>
      <c r="C327" s="247"/>
      <c r="D327" s="247"/>
      <c r="E327" s="247"/>
      <c r="F327" s="247"/>
      <c r="G327" s="247"/>
      <c r="H327" s="247"/>
      <c r="I327" s="247"/>
      <c r="J327" s="247"/>
      <c r="K327" s="247"/>
      <c r="L327" s="210"/>
      <c r="M327" s="205"/>
    </row>
    <row r="328" spans="1:13" s="213" customFormat="1" ht="15.6">
      <c r="A328" s="252"/>
      <c r="B328" s="252"/>
      <c r="C328" s="247"/>
      <c r="D328" s="247"/>
      <c r="E328" s="247"/>
      <c r="F328" s="247"/>
      <c r="G328" s="247"/>
      <c r="H328" s="247"/>
      <c r="I328" s="247"/>
      <c r="J328" s="247"/>
      <c r="K328" s="247"/>
      <c r="L328" s="210"/>
      <c r="M328" s="205"/>
    </row>
    <row r="329" spans="1:13" s="213" customFormat="1" ht="15.6">
      <c r="A329" s="252"/>
      <c r="B329" s="252"/>
      <c r="C329" s="247"/>
      <c r="D329" s="247"/>
      <c r="E329" s="247"/>
      <c r="F329" s="247"/>
      <c r="G329" s="247"/>
      <c r="H329" s="247"/>
      <c r="I329" s="247"/>
      <c r="J329" s="247"/>
      <c r="K329" s="247"/>
      <c r="L329" s="210"/>
      <c r="M329" s="205"/>
    </row>
    <row r="330" spans="1:13" s="213" customFormat="1" ht="15.6">
      <c r="A330" s="252"/>
      <c r="B330" s="252"/>
      <c r="C330" s="247"/>
      <c r="D330" s="247"/>
      <c r="E330" s="247"/>
      <c r="F330" s="247"/>
      <c r="G330" s="247"/>
      <c r="H330" s="247"/>
      <c r="I330" s="247"/>
      <c r="J330" s="247"/>
      <c r="K330" s="247"/>
      <c r="L330" s="210"/>
      <c r="M330" s="205"/>
    </row>
    <row r="331" spans="1:13" s="213" customFormat="1" ht="15.6">
      <c r="A331" s="252"/>
      <c r="B331" s="252"/>
      <c r="C331" s="247"/>
      <c r="D331" s="247"/>
      <c r="E331" s="247"/>
      <c r="F331" s="247"/>
      <c r="G331" s="247"/>
      <c r="H331" s="247"/>
      <c r="I331" s="247"/>
      <c r="J331" s="247"/>
      <c r="K331" s="247"/>
      <c r="L331" s="210"/>
      <c r="M331" s="205"/>
    </row>
    <row r="332" spans="1:13" s="213" customFormat="1" ht="15.6">
      <c r="A332" s="252"/>
      <c r="B332" s="252"/>
      <c r="C332" s="247"/>
      <c r="D332" s="247"/>
      <c r="E332" s="247"/>
      <c r="F332" s="247"/>
      <c r="G332" s="247"/>
      <c r="H332" s="247"/>
      <c r="I332" s="247"/>
      <c r="J332" s="247"/>
      <c r="K332" s="247"/>
      <c r="L332" s="210"/>
      <c r="M332" s="205"/>
    </row>
    <row r="333" spans="1:13" s="213" customFormat="1" ht="15.6">
      <c r="A333" s="252"/>
      <c r="B333" s="252"/>
      <c r="C333" s="247"/>
      <c r="D333" s="247"/>
      <c r="E333" s="247"/>
      <c r="F333" s="247"/>
      <c r="G333" s="247"/>
      <c r="H333" s="247"/>
      <c r="I333" s="247"/>
      <c r="J333" s="247"/>
      <c r="K333" s="247"/>
      <c r="L333" s="210"/>
      <c r="M333" s="205"/>
    </row>
    <row r="334" spans="1:13" s="213" customFormat="1" ht="15.6">
      <c r="A334" s="252"/>
      <c r="B334" s="252"/>
      <c r="C334" s="247"/>
      <c r="D334" s="247"/>
      <c r="E334" s="247"/>
      <c r="F334" s="247"/>
      <c r="G334" s="247"/>
      <c r="H334" s="247"/>
      <c r="I334" s="247"/>
      <c r="J334" s="247"/>
      <c r="K334" s="247"/>
      <c r="L334" s="210"/>
      <c r="M334" s="205"/>
    </row>
    <row r="335" spans="1:13" s="213" customFormat="1" ht="15.6">
      <c r="A335" s="252"/>
      <c r="B335" s="252"/>
      <c r="C335" s="247"/>
      <c r="D335" s="247"/>
      <c r="E335" s="247"/>
      <c r="F335" s="247"/>
      <c r="G335" s="247"/>
      <c r="H335" s="247"/>
      <c r="I335" s="247"/>
      <c r="J335" s="247"/>
      <c r="K335" s="247"/>
      <c r="L335" s="210"/>
      <c r="M335" s="205"/>
    </row>
    <row r="336" spans="1:13" s="213" customFormat="1" ht="15.6">
      <c r="A336" s="252"/>
      <c r="B336" s="252"/>
      <c r="C336" s="247"/>
      <c r="D336" s="247"/>
      <c r="E336" s="247"/>
      <c r="F336" s="247"/>
      <c r="G336" s="247"/>
      <c r="H336" s="247"/>
      <c r="I336" s="247"/>
      <c r="J336" s="247"/>
      <c r="K336" s="247"/>
      <c r="L336" s="210"/>
      <c r="M336" s="205"/>
    </row>
    <row r="337" spans="1:13" s="213" customFormat="1" ht="15.6">
      <c r="A337" s="252"/>
      <c r="B337" s="252"/>
      <c r="C337" s="247"/>
      <c r="D337" s="247"/>
      <c r="E337" s="247"/>
      <c r="F337" s="247"/>
      <c r="G337" s="247"/>
      <c r="H337" s="247"/>
      <c r="I337" s="247"/>
      <c r="J337" s="247"/>
      <c r="K337" s="247"/>
      <c r="L337" s="210"/>
      <c r="M337" s="205"/>
    </row>
    <row r="338" spans="1:13" s="213" customFormat="1" ht="15.6">
      <c r="A338" s="252"/>
      <c r="B338" s="252"/>
      <c r="C338" s="247"/>
      <c r="D338" s="247"/>
      <c r="E338" s="247"/>
      <c r="F338" s="247"/>
      <c r="G338" s="247"/>
      <c r="H338" s="247"/>
      <c r="I338" s="247"/>
      <c r="J338" s="247"/>
      <c r="K338" s="247"/>
      <c r="L338" s="210"/>
      <c r="M338" s="205"/>
    </row>
    <row r="339" spans="1:13" s="213" customFormat="1" ht="15.6">
      <c r="A339" s="252"/>
      <c r="B339" s="252"/>
      <c r="C339" s="247"/>
      <c r="D339" s="247"/>
      <c r="E339" s="247"/>
      <c r="F339" s="247"/>
      <c r="G339" s="247"/>
      <c r="H339" s="247"/>
      <c r="I339" s="247"/>
      <c r="J339" s="247"/>
      <c r="K339" s="247"/>
      <c r="L339" s="210"/>
      <c r="M339" s="205"/>
    </row>
    <row r="340" spans="1:13" s="213" customFormat="1" ht="15.6">
      <c r="A340" s="252"/>
      <c r="B340" s="252"/>
      <c r="C340" s="247"/>
      <c r="D340" s="247"/>
      <c r="E340" s="247"/>
      <c r="F340" s="247"/>
      <c r="G340" s="247"/>
      <c r="H340" s="247"/>
      <c r="I340" s="247"/>
      <c r="J340" s="247"/>
      <c r="K340" s="247"/>
      <c r="L340" s="210"/>
      <c r="M340" s="205"/>
    </row>
    <row r="341" spans="1:13" s="213" customFormat="1" ht="15.6">
      <c r="A341" s="252"/>
      <c r="B341" s="252"/>
      <c r="C341" s="247"/>
      <c r="D341" s="247"/>
      <c r="E341" s="247"/>
      <c r="F341" s="247"/>
      <c r="G341" s="247"/>
      <c r="H341" s="247"/>
      <c r="I341" s="247"/>
      <c r="J341" s="247"/>
      <c r="K341" s="247"/>
      <c r="L341" s="210"/>
      <c r="M341" s="205"/>
    </row>
    <row r="342" spans="1:13" s="213" customFormat="1" ht="15.6">
      <c r="A342" s="252"/>
      <c r="B342" s="252"/>
      <c r="C342" s="247"/>
      <c r="D342" s="247"/>
      <c r="E342" s="247"/>
      <c r="F342" s="247"/>
      <c r="G342" s="247"/>
      <c r="H342" s="247"/>
      <c r="I342" s="247"/>
      <c r="J342" s="247"/>
      <c r="K342" s="247"/>
      <c r="L342" s="210"/>
      <c r="M342" s="205"/>
    </row>
    <row r="343" spans="1:13" s="213" customFormat="1" ht="15.6">
      <c r="A343" s="252"/>
      <c r="B343" s="252"/>
      <c r="C343" s="247"/>
      <c r="D343" s="247"/>
      <c r="E343" s="247"/>
      <c r="F343" s="247"/>
      <c r="G343" s="247"/>
      <c r="H343" s="247"/>
      <c r="I343" s="247"/>
      <c r="J343" s="247"/>
      <c r="K343" s="247"/>
      <c r="L343" s="210"/>
      <c r="M343" s="205"/>
    </row>
    <row r="344" spans="1:13" s="213" customFormat="1" ht="15.6">
      <c r="A344" s="252"/>
      <c r="B344" s="252"/>
      <c r="C344" s="247"/>
      <c r="D344" s="247"/>
      <c r="E344" s="247"/>
      <c r="F344" s="247"/>
      <c r="G344" s="247"/>
      <c r="H344" s="247"/>
      <c r="I344" s="247"/>
      <c r="J344" s="247"/>
      <c r="K344" s="247"/>
      <c r="L344" s="210"/>
      <c r="M344" s="205"/>
    </row>
    <row r="345" spans="1:13" s="213" customFormat="1" ht="15.6">
      <c r="A345" s="252"/>
      <c r="B345" s="252"/>
      <c r="C345" s="247"/>
      <c r="D345" s="247"/>
      <c r="E345" s="247"/>
      <c r="F345" s="247"/>
      <c r="G345" s="247"/>
      <c r="H345" s="247"/>
      <c r="I345" s="247"/>
      <c r="J345" s="247"/>
      <c r="K345" s="247"/>
      <c r="L345" s="210"/>
      <c r="M345" s="205"/>
    </row>
    <row r="346" spans="1:13" s="213" customFormat="1" ht="15.6">
      <c r="A346" s="252"/>
      <c r="B346" s="252"/>
      <c r="C346" s="247"/>
      <c r="D346" s="247"/>
      <c r="E346" s="247"/>
      <c r="F346" s="247"/>
      <c r="G346" s="247"/>
      <c r="H346" s="247"/>
      <c r="I346" s="247"/>
      <c r="J346" s="247"/>
      <c r="K346" s="247"/>
      <c r="L346" s="210"/>
      <c r="M346" s="205"/>
    </row>
    <row r="347" spans="1:13" s="213" customFormat="1" ht="15.6">
      <c r="A347" s="252"/>
      <c r="B347" s="252"/>
      <c r="C347" s="247"/>
      <c r="D347" s="247"/>
      <c r="E347" s="247"/>
      <c r="F347" s="247"/>
      <c r="G347" s="247"/>
      <c r="H347" s="247"/>
      <c r="I347" s="247"/>
      <c r="J347" s="247"/>
      <c r="K347" s="247"/>
      <c r="L347" s="210"/>
      <c r="M347" s="205"/>
    </row>
    <row r="348" spans="1:13" s="213" customFormat="1" ht="15.6">
      <c r="A348" s="252"/>
      <c r="B348" s="252"/>
      <c r="C348" s="247"/>
      <c r="D348" s="247"/>
      <c r="E348" s="247"/>
      <c r="F348" s="247"/>
      <c r="G348" s="247"/>
      <c r="H348" s="247"/>
      <c r="I348" s="247"/>
      <c r="J348" s="247"/>
      <c r="K348" s="247"/>
      <c r="L348" s="210"/>
      <c r="M348" s="205"/>
    </row>
    <row r="349" spans="1:13" s="213" customFormat="1" ht="15.6">
      <c r="A349" s="252"/>
      <c r="B349" s="252"/>
      <c r="C349" s="247"/>
      <c r="D349" s="247"/>
      <c r="E349" s="247"/>
      <c r="F349" s="247"/>
      <c r="G349" s="247"/>
      <c r="H349" s="247"/>
      <c r="I349" s="247"/>
      <c r="J349" s="247"/>
      <c r="K349" s="247"/>
      <c r="L349" s="210"/>
      <c r="M349" s="205"/>
    </row>
    <row r="350" spans="1:13" s="213" customFormat="1" ht="15.6">
      <c r="A350" s="252"/>
      <c r="B350" s="252"/>
      <c r="C350" s="247"/>
      <c r="D350" s="247"/>
      <c r="E350" s="247"/>
      <c r="F350" s="247"/>
      <c r="G350" s="247"/>
      <c r="H350" s="247"/>
      <c r="I350" s="247"/>
      <c r="J350" s="247"/>
      <c r="K350" s="247"/>
      <c r="L350" s="210"/>
      <c r="M350" s="205"/>
    </row>
    <row r="351" spans="1:13" s="213" customFormat="1" ht="15.6">
      <c r="A351" s="252"/>
      <c r="B351" s="252"/>
      <c r="C351" s="247"/>
      <c r="D351" s="247"/>
      <c r="E351" s="247"/>
      <c r="F351" s="247"/>
      <c r="G351" s="247"/>
      <c r="H351" s="247"/>
      <c r="I351" s="247"/>
      <c r="J351" s="247"/>
      <c r="K351" s="247"/>
      <c r="L351" s="210"/>
      <c r="M351" s="205"/>
    </row>
    <row r="352" spans="1:13" s="213" customFormat="1" ht="15.6">
      <c r="A352" s="252"/>
      <c r="B352" s="252"/>
      <c r="C352" s="247"/>
      <c r="D352" s="247"/>
      <c r="E352" s="247"/>
      <c r="F352" s="247"/>
      <c r="G352" s="247"/>
      <c r="H352" s="247"/>
      <c r="I352" s="247"/>
      <c r="J352" s="247"/>
      <c r="K352" s="247"/>
      <c r="L352" s="210"/>
      <c r="M352" s="205"/>
    </row>
    <row r="353" spans="1:13" s="213" customFormat="1" ht="15.6">
      <c r="A353" s="252"/>
      <c r="B353" s="252"/>
      <c r="C353" s="247"/>
      <c r="D353" s="247"/>
      <c r="E353" s="247"/>
      <c r="F353" s="247"/>
      <c r="G353" s="247"/>
      <c r="H353" s="247"/>
      <c r="I353" s="247"/>
      <c r="J353" s="247"/>
      <c r="K353" s="247"/>
      <c r="L353" s="210"/>
      <c r="M353" s="205"/>
    </row>
    <row r="354" spans="1:13" s="213" customFormat="1" ht="15.6">
      <c r="A354" s="252"/>
      <c r="B354" s="252"/>
      <c r="C354" s="247"/>
      <c r="D354" s="247"/>
      <c r="E354" s="247"/>
      <c r="F354" s="247"/>
      <c r="G354" s="247"/>
      <c r="H354" s="247"/>
      <c r="I354" s="247"/>
      <c r="J354" s="247"/>
      <c r="K354" s="247"/>
      <c r="L354" s="210"/>
      <c r="M354" s="205"/>
    </row>
    <row r="355" spans="1:13" s="213" customFormat="1" ht="15.6">
      <c r="A355" s="252"/>
      <c r="B355" s="252"/>
      <c r="C355" s="247"/>
      <c r="D355" s="247"/>
      <c r="E355" s="247"/>
      <c r="F355" s="247"/>
      <c r="G355" s="247"/>
      <c r="H355" s="247"/>
      <c r="I355" s="247"/>
      <c r="J355" s="247"/>
      <c r="K355" s="247"/>
      <c r="L355" s="210"/>
      <c r="M355" s="205"/>
    </row>
    <row r="356" spans="1:13" s="213" customFormat="1" ht="15.6">
      <c r="A356" s="252"/>
      <c r="B356" s="252"/>
      <c r="C356" s="247"/>
      <c r="D356" s="247"/>
      <c r="E356" s="247"/>
      <c r="F356" s="247"/>
      <c r="G356" s="247"/>
      <c r="H356" s="247"/>
      <c r="I356" s="247"/>
      <c r="J356" s="247"/>
      <c r="K356" s="247"/>
      <c r="L356" s="210"/>
      <c r="M356" s="205"/>
    </row>
    <row r="357" spans="1:13" s="213" customFormat="1" ht="15.6">
      <c r="A357" s="252"/>
      <c r="B357" s="252"/>
      <c r="C357" s="247"/>
      <c r="D357" s="247"/>
      <c r="E357" s="247"/>
      <c r="F357" s="247"/>
      <c r="G357" s="247"/>
      <c r="H357" s="247"/>
      <c r="I357" s="247"/>
      <c r="J357" s="247"/>
      <c r="K357" s="247"/>
      <c r="L357" s="210"/>
      <c r="M357" s="205"/>
    </row>
    <row r="358" spans="1:13" s="213" customFormat="1" ht="15.6">
      <c r="A358" s="252"/>
      <c r="B358" s="252"/>
      <c r="C358" s="247"/>
      <c r="D358" s="247"/>
      <c r="E358" s="247"/>
      <c r="F358" s="247"/>
      <c r="G358" s="247"/>
      <c r="H358" s="247"/>
      <c r="I358" s="247"/>
      <c r="J358" s="247"/>
      <c r="K358" s="247"/>
      <c r="L358" s="210"/>
      <c r="M358" s="205"/>
    </row>
    <row r="359" spans="1:13" s="213" customFormat="1" ht="15.6">
      <c r="A359" s="252"/>
      <c r="B359" s="252"/>
      <c r="C359" s="247"/>
      <c r="D359" s="247"/>
      <c r="E359" s="247"/>
      <c r="F359" s="247"/>
      <c r="G359" s="247"/>
      <c r="H359" s="247"/>
      <c r="I359" s="247"/>
      <c r="J359" s="247"/>
      <c r="K359" s="247"/>
      <c r="L359" s="210"/>
      <c r="M359" s="205"/>
    </row>
    <row r="360" spans="1:13" s="213" customFormat="1" ht="15.6">
      <c r="A360" s="252"/>
      <c r="B360" s="252"/>
      <c r="C360" s="247"/>
      <c r="D360" s="247"/>
      <c r="E360" s="247"/>
      <c r="F360" s="247"/>
      <c r="G360" s="247"/>
      <c r="H360" s="247"/>
      <c r="I360" s="247"/>
      <c r="J360" s="247"/>
      <c r="K360" s="247"/>
      <c r="L360" s="210"/>
      <c r="M360" s="205"/>
    </row>
    <row r="361" spans="1:13" s="213" customFormat="1" ht="15.6">
      <c r="A361" s="252"/>
      <c r="B361" s="252"/>
      <c r="C361" s="247"/>
      <c r="D361" s="247"/>
      <c r="E361" s="247"/>
      <c r="F361" s="247"/>
      <c r="G361" s="247"/>
      <c r="H361" s="247"/>
      <c r="I361" s="247"/>
      <c r="J361" s="247"/>
      <c r="K361" s="247"/>
      <c r="L361" s="210"/>
      <c r="M361" s="205"/>
    </row>
    <row r="362" spans="1:13" s="213" customFormat="1" ht="15.6">
      <c r="A362" s="252"/>
      <c r="B362" s="252"/>
      <c r="C362" s="247"/>
      <c r="D362" s="247"/>
      <c r="E362" s="247"/>
      <c r="F362" s="247"/>
      <c r="G362" s="247"/>
      <c r="H362" s="247"/>
      <c r="I362" s="247"/>
      <c r="J362" s="247"/>
      <c r="K362" s="247"/>
      <c r="L362" s="210"/>
      <c r="M362" s="205"/>
    </row>
    <row r="363" spans="1:13" s="213" customFormat="1" ht="15.6">
      <c r="A363" s="252"/>
      <c r="B363" s="252"/>
      <c r="C363" s="247"/>
      <c r="D363" s="247"/>
      <c r="E363" s="247"/>
      <c r="F363" s="247"/>
      <c r="G363" s="247"/>
      <c r="H363" s="247"/>
      <c r="I363" s="247"/>
      <c r="J363" s="247"/>
      <c r="K363" s="247"/>
      <c r="L363" s="210"/>
      <c r="M363" s="205"/>
    </row>
    <row r="364" spans="1:13" s="213" customFormat="1" ht="15.6">
      <c r="A364" s="252"/>
      <c r="B364" s="252"/>
      <c r="C364" s="247"/>
      <c r="D364" s="247"/>
      <c r="E364" s="247"/>
      <c r="F364" s="247"/>
      <c r="G364" s="247"/>
      <c r="H364" s="247"/>
      <c r="I364" s="247"/>
      <c r="J364" s="247"/>
      <c r="K364" s="247"/>
      <c r="L364" s="210"/>
      <c r="M364" s="205"/>
    </row>
    <row r="365" spans="1:13" s="213" customFormat="1" ht="15.6">
      <c r="A365" s="252"/>
      <c r="B365" s="252"/>
      <c r="C365" s="247"/>
      <c r="D365" s="247"/>
      <c r="E365" s="247"/>
      <c r="F365" s="247"/>
      <c r="G365" s="247"/>
      <c r="H365" s="247"/>
      <c r="I365" s="247"/>
      <c r="J365" s="247"/>
      <c r="K365" s="247"/>
      <c r="L365" s="210"/>
      <c r="M365" s="205"/>
    </row>
    <row r="366" spans="1:13" s="213" customFormat="1" ht="15.6">
      <c r="A366" s="252"/>
      <c r="B366" s="252"/>
      <c r="C366" s="247"/>
      <c r="D366" s="247"/>
      <c r="E366" s="247"/>
      <c r="F366" s="247"/>
      <c r="G366" s="247"/>
      <c r="H366" s="247"/>
      <c r="I366" s="247"/>
      <c r="J366" s="247"/>
      <c r="K366" s="247"/>
      <c r="L366" s="210"/>
      <c r="M366" s="205"/>
    </row>
    <row r="367" spans="1:13" s="213" customFormat="1" ht="15.6">
      <c r="A367" s="252"/>
      <c r="B367" s="252"/>
      <c r="C367" s="247"/>
      <c r="D367" s="247"/>
      <c r="E367" s="247"/>
      <c r="F367" s="247"/>
      <c r="G367" s="247"/>
      <c r="H367" s="247"/>
      <c r="I367" s="247"/>
      <c r="J367" s="247"/>
      <c r="K367" s="247"/>
      <c r="L367" s="210"/>
      <c r="M367" s="205"/>
    </row>
    <row r="368" spans="1:13" s="213" customFormat="1" ht="15.6">
      <c r="A368" s="252"/>
      <c r="B368" s="252"/>
      <c r="C368" s="247"/>
      <c r="D368" s="247"/>
      <c r="E368" s="247"/>
      <c r="F368" s="247"/>
      <c r="G368" s="247"/>
      <c r="H368" s="247"/>
      <c r="I368" s="247"/>
      <c r="J368" s="247"/>
      <c r="K368" s="247"/>
      <c r="L368" s="210"/>
      <c r="M368" s="205"/>
    </row>
    <row r="369" spans="1:13" s="213" customFormat="1" ht="15.6">
      <c r="A369" s="252"/>
      <c r="B369" s="252"/>
      <c r="C369" s="247"/>
      <c r="D369" s="247"/>
      <c r="E369" s="247"/>
      <c r="F369" s="247"/>
      <c r="G369" s="247"/>
      <c r="H369" s="247"/>
      <c r="I369" s="247"/>
      <c r="J369" s="247"/>
      <c r="K369" s="247"/>
      <c r="L369" s="210"/>
      <c r="M369" s="205"/>
    </row>
    <row r="370" spans="1:13" s="213" customFormat="1" ht="15.6">
      <c r="A370" s="252"/>
      <c r="B370" s="252"/>
      <c r="C370" s="247"/>
      <c r="D370" s="247"/>
      <c r="E370" s="247"/>
      <c r="F370" s="247"/>
      <c r="G370" s="247"/>
      <c r="H370" s="247"/>
      <c r="I370" s="247"/>
      <c r="J370" s="247"/>
      <c r="K370" s="247"/>
      <c r="L370" s="210"/>
      <c r="M370" s="205"/>
    </row>
    <row r="371" spans="1:13" s="213" customFormat="1" ht="15.6">
      <c r="A371" s="252"/>
      <c r="B371" s="252"/>
      <c r="C371" s="247"/>
      <c r="D371" s="247"/>
      <c r="E371" s="247"/>
      <c r="F371" s="247"/>
      <c r="G371" s="247"/>
      <c r="H371" s="247"/>
      <c r="I371" s="247"/>
      <c r="J371" s="247"/>
      <c r="K371" s="247"/>
      <c r="L371" s="210"/>
      <c r="M371" s="205"/>
    </row>
    <row r="372" spans="1:13" s="213" customFormat="1" ht="15.6">
      <c r="A372" s="252"/>
      <c r="B372" s="252"/>
      <c r="C372" s="247"/>
      <c r="D372" s="247"/>
      <c r="E372" s="247"/>
      <c r="F372" s="247"/>
      <c r="G372" s="247"/>
      <c r="H372" s="247"/>
      <c r="I372" s="247"/>
      <c r="J372" s="247"/>
      <c r="K372" s="247"/>
      <c r="L372" s="210"/>
      <c r="M372" s="205"/>
    </row>
    <row r="373" spans="1:13" s="213" customFormat="1" ht="15.6">
      <c r="A373" s="252"/>
      <c r="B373" s="252"/>
      <c r="C373" s="247"/>
      <c r="D373" s="247"/>
      <c r="E373" s="247"/>
      <c r="F373" s="247"/>
      <c r="G373" s="247"/>
      <c r="H373" s="247"/>
      <c r="I373" s="247"/>
      <c r="J373" s="247"/>
      <c r="K373" s="247"/>
      <c r="L373" s="210"/>
      <c r="M373" s="205"/>
    </row>
    <row r="374" spans="1:13" s="213" customFormat="1" ht="15.6">
      <c r="A374" s="252"/>
      <c r="B374" s="252"/>
      <c r="C374" s="247"/>
      <c r="D374" s="247"/>
      <c r="E374" s="247"/>
      <c r="F374" s="247"/>
      <c r="G374" s="247"/>
      <c r="H374" s="247"/>
      <c r="I374" s="247"/>
      <c r="J374" s="247"/>
      <c r="K374" s="247"/>
      <c r="L374" s="210"/>
      <c r="M374" s="205"/>
    </row>
    <row r="375" spans="1:13" s="213" customFormat="1" ht="15.6">
      <c r="A375" s="252"/>
      <c r="B375" s="252"/>
      <c r="C375" s="247"/>
      <c r="D375" s="247"/>
      <c r="E375" s="247"/>
      <c r="F375" s="247"/>
      <c r="G375" s="247"/>
      <c r="H375" s="247"/>
      <c r="I375" s="247"/>
      <c r="J375" s="247"/>
      <c r="K375" s="247"/>
      <c r="L375" s="210"/>
      <c r="M375" s="205"/>
    </row>
    <row r="376" spans="1:13" s="213" customFormat="1" ht="15.6">
      <c r="A376" s="252"/>
      <c r="B376" s="252"/>
      <c r="C376" s="247"/>
      <c r="D376" s="247"/>
      <c r="E376" s="247"/>
      <c r="F376" s="247"/>
      <c r="G376" s="247"/>
      <c r="H376" s="247"/>
      <c r="I376" s="247"/>
      <c r="J376" s="247"/>
      <c r="K376" s="247"/>
      <c r="L376" s="210"/>
      <c r="M376" s="205"/>
    </row>
    <row r="377" spans="1:13" s="213" customFormat="1" ht="15.6">
      <c r="A377" s="252"/>
      <c r="B377" s="252"/>
      <c r="C377" s="247"/>
      <c r="D377" s="247"/>
      <c r="E377" s="247"/>
      <c r="F377" s="247"/>
      <c r="G377" s="247"/>
      <c r="H377" s="247"/>
      <c r="I377" s="247"/>
      <c r="J377" s="247"/>
      <c r="K377" s="247"/>
      <c r="L377" s="210"/>
      <c r="M377" s="205"/>
    </row>
    <row r="378" spans="1:13" s="213" customFormat="1" ht="15.6">
      <c r="A378" s="252"/>
      <c r="B378" s="252"/>
      <c r="C378" s="247"/>
      <c r="D378" s="247"/>
      <c r="E378" s="247"/>
      <c r="F378" s="247"/>
      <c r="G378" s="247"/>
      <c r="H378" s="247"/>
      <c r="I378" s="247"/>
      <c r="J378" s="247"/>
      <c r="K378" s="247"/>
      <c r="L378" s="210"/>
      <c r="M378" s="205"/>
    </row>
    <row r="379" spans="1:13" s="213" customFormat="1" ht="15.6">
      <c r="A379" s="252"/>
      <c r="B379" s="252"/>
      <c r="C379" s="247"/>
      <c r="D379" s="247"/>
      <c r="E379" s="247"/>
      <c r="F379" s="247"/>
      <c r="G379" s="247"/>
      <c r="H379" s="247"/>
      <c r="I379" s="247"/>
      <c r="J379" s="247"/>
      <c r="K379" s="247"/>
      <c r="L379" s="210"/>
      <c r="M379" s="205"/>
    </row>
    <row r="380" spans="1:13" s="213" customFormat="1" ht="15.6">
      <c r="A380" s="252"/>
      <c r="B380" s="252"/>
      <c r="C380" s="247"/>
      <c r="D380" s="247"/>
      <c r="E380" s="247"/>
      <c r="F380" s="247"/>
      <c r="G380" s="247"/>
      <c r="H380" s="247"/>
      <c r="I380" s="247"/>
      <c r="J380" s="247"/>
      <c r="K380" s="247"/>
      <c r="L380" s="210"/>
      <c r="M380" s="205"/>
    </row>
    <row r="381" spans="1:13" s="213" customFormat="1" ht="15.6">
      <c r="A381" s="252"/>
      <c r="B381" s="252"/>
      <c r="C381" s="247"/>
      <c r="D381" s="247"/>
      <c r="E381" s="247"/>
      <c r="F381" s="247"/>
      <c r="G381" s="247"/>
      <c r="H381" s="247"/>
      <c r="I381" s="247"/>
      <c r="J381" s="247"/>
      <c r="K381" s="247"/>
      <c r="L381" s="210"/>
      <c r="M381" s="205"/>
    </row>
    <row r="382" spans="1:13" s="213" customFormat="1" ht="15.6">
      <c r="A382" s="252"/>
      <c r="B382" s="252"/>
      <c r="C382" s="247"/>
      <c r="D382" s="247"/>
      <c r="E382" s="247"/>
      <c r="F382" s="247"/>
      <c r="G382" s="247"/>
      <c r="H382" s="247"/>
      <c r="I382" s="247"/>
      <c r="J382" s="247"/>
      <c r="K382" s="247"/>
      <c r="L382" s="210"/>
      <c r="M382" s="205"/>
    </row>
    <row r="383" spans="1:13" s="213" customFormat="1" ht="15.6">
      <c r="A383" s="252"/>
      <c r="B383" s="252"/>
      <c r="C383" s="247"/>
      <c r="D383" s="247"/>
      <c r="E383" s="247"/>
      <c r="F383" s="247"/>
      <c r="G383" s="247"/>
      <c r="H383" s="247"/>
      <c r="I383" s="247"/>
      <c r="J383" s="247"/>
      <c r="K383" s="247"/>
      <c r="L383" s="210"/>
      <c r="M383" s="205"/>
    </row>
    <row r="384" spans="1:13" s="213" customFormat="1" ht="15.6">
      <c r="A384" s="252"/>
      <c r="B384" s="252"/>
      <c r="C384" s="247"/>
      <c r="D384" s="247"/>
      <c r="E384" s="247"/>
      <c r="F384" s="247"/>
      <c r="G384" s="247"/>
      <c r="H384" s="247"/>
      <c r="I384" s="247"/>
      <c r="J384" s="247"/>
      <c r="K384" s="247"/>
      <c r="L384" s="210"/>
      <c r="M384" s="205"/>
    </row>
    <row r="385" spans="1:13" s="213" customFormat="1" ht="15.6">
      <c r="A385" s="252"/>
      <c r="B385" s="252"/>
      <c r="C385" s="247"/>
      <c r="D385" s="247"/>
      <c r="E385" s="247"/>
      <c r="F385" s="247"/>
      <c r="G385" s="247"/>
      <c r="H385" s="247"/>
      <c r="I385" s="247"/>
      <c r="J385" s="247"/>
      <c r="K385" s="247"/>
      <c r="L385" s="210"/>
      <c r="M385" s="205"/>
    </row>
    <row r="386" spans="1:13" s="213" customFormat="1" ht="15.6">
      <c r="A386" s="252"/>
      <c r="B386" s="252"/>
      <c r="C386" s="247"/>
      <c r="D386" s="247"/>
      <c r="E386" s="247"/>
      <c r="F386" s="247"/>
      <c r="G386" s="247"/>
      <c r="H386" s="247"/>
      <c r="I386" s="247"/>
      <c r="J386" s="247"/>
      <c r="K386" s="247"/>
      <c r="L386" s="210"/>
      <c r="M386" s="205"/>
    </row>
    <row r="387" spans="1:13" s="213" customFormat="1" ht="15.6">
      <c r="A387" s="252"/>
      <c r="B387" s="252"/>
      <c r="C387" s="247"/>
      <c r="D387" s="247"/>
      <c r="E387" s="247"/>
      <c r="F387" s="247"/>
      <c r="G387" s="247"/>
      <c r="H387" s="247"/>
      <c r="I387" s="247"/>
      <c r="J387" s="247"/>
      <c r="K387" s="247"/>
      <c r="L387" s="210"/>
      <c r="M387" s="205"/>
    </row>
    <row r="388" spans="1:13" s="213" customFormat="1" ht="15.6">
      <c r="A388" s="252"/>
      <c r="B388" s="252"/>
      <c r="C388" s="247"/>
      <c r="D388" s="247"/>
      <c r="E388" s="247"/>
      <c r="F388" s="247"/>
      <c r="G388" s="247"/>
      <c r="H388" s="247"/>
      <c r="I388" s="247"/>
      <c r="J388" s="247"/>
      <c r="K388" s="247"/>
      <c r="L388" s="210"/>
      <c r="M388" s="205"/>
    </row>
    <row r="389" spans="1:13" s="213" customFormat="1" ht="15.6">
      <c r="A389" s="252"/>
      <c r="B389" s="252"/>
      <c r="C389" s="247"/>
      <c r="D389" s="247"/>
      <c r="E389" s="247"/>
      <c r="F389" s="247"/>
      <c r="G389" s="247"/>
      <c r="H389" s="247"/>
      <c r="I389" s="247"/>
      <c r="J389" s="247"/>
      <c r="K389" s="247"/>
      <c r="L389" s="210"/>
      <c r="M389" s="205"/>
    </row>
    <row r="390" spans="1:13" s="213" customFormat="1" ht="15.6">
      <c r="A390" s="252"/>
      <c r="B390" s="252"/>
      <c r="C390" s="247"/>
      <c r="D390" s="247"/>
      <c r="E390" s="247"/>
      <c r="F390" s="247"/>
      <c r="G390" s="247"/>
      <c r="H390" s="247"/>
      <c r="I390" s="247"/>
      <c r="J390" s="247"/>
      <c r="K390" s="247"/>
      <c r="L390" s="210"/>
      <c r="M390" s="205"/>
    </row>
    <row r="391" spans="1:13" s="213" customFormat="1" ht="15.6">
      <c r="A391" s="252"/>
      <c r="B391" s="252"/>
      <c r="C391" s="247"/>
      <c r="D391" s="247"/>
      <c r="E391" s="247"/>
      <c r="F391" s="247"/>
      <c r="G391" s="247"/>
      <c r="H391" s="247"/>
      <c r="I391" s="247"/>
      <c r="J391" s="247"/>
      <c r="K391" s="247"/>
      <c r="L391" s="210"/>
      <c r="M391" s="205"/>
    </row>
    <row r="392" spans="1:13" s="213" customFormat="1" ht="15.6">
      <c r="A392" s="252"/>
      <c r="B392" s="252"/>
      <c r="C392" s="247"/>
      <c r="D392" s="247"/>
      <c r="E392" s="247"/>
      <c r="F392" s="247"/>
      <c r="G392" s="247"/>
      <c r="H392" s="247"/>
      <c r="I392" s="247"/>
      <c r="J392" s="247"/>
      <c r="K392" s="247"/>
      <c r="L392" s="210"/>
      <c r="M392" s="205"/>
    </row>
    <row r="393" spans="1:13" s="213" customFormat="1" ht="15.6">
      <c r="A393" s="252"/>
      <c r="B393" s="252"/>
      <c r="C393" s="247"/>
      <c r="D393" s="247"/>
      <c r="E393" s="247"/>
      <c r="F393" s="247"/>
      <c r="G393" s="247"/>
      <c r="H393" s="247"/>
      <c r="I393" s="247"/>
      <c r="J393" s="247"/>
      <c r="K393" s="247"/>
      <c r="L393" s="210"/>
      <c r="M393" s="205"/>
    </row>
    <row r="394" spans="1:13" s="213" customFormat="1" ht="15.6">
      <c r="A394" s="252"/>
      <c r="B394" s="252"/>
      <c r="C394" s="247"/>
      <c r="D394" s="247"/>
      <c r="E394" s="247"/>
      <c r="F394" s="247"/>
      <c r="G394" s="247"/>
      <c r="H394" s="247"/>
      <c r="I394" s="247"/>
      <c r="J394" s="247"/>
      <c r="K394" s="247"/>
      <c r="L394" s="210"/>
      <c r="M394" s="205"/>
    </row>
    <row r="395" spans="1:13" s="213" customFormat="1" ht="15.6">
      <c r="A395" s="252"/>
      <c r="B395" s="252"/>
      <c r="C395" s="247"/>
      <c r="D395" s="247"/>
      <c r="E395" s="247"/>
      <c r="F395" s="247"/>
      <c r="G395" s="247"/>
      <c r="H395" s="247"/>
      <c r="I395" s="247"/>
      <c r="J395" s="247"/>
      <c r="K395" s="247"/>
      <c r="L395" s="210"/>
      <c r="M395" s="205"/>
    </row>
    <row r="396" spans="1:13" s="213" customFormat="1" ht="15.6">
      <c r="A396" s="252"/>
      <c r="B396" s="252"/>
      <c r="C396" s="247"/>
      <c r="D396" s="247"/>
      <c r="E396" s="247"/>
      <c r="F396" s="247"/>
      <c r="G396" s="247"/>
      <c r="H396" s="247"/>
      <c r="I396" s="247"/>
      <c r="J396" s="247"/>
      <c r="K396" s="247"/>
      <c r="L396" s="210"/>
      <c r="M396" s="205"/>
    </row>
    <row r="397" spans="1:13" s="213" customFormat="1" ht="15.6">
      <c r="A397" s="252"/>
      <c r="B397" s="252"/>
      <c r="C397" s="247"/>
      <c r="D397" s="247"/>
      <c r="E397" s="247"/>
      <c r="F397" s="247"/>
      <c r="G397" s="247"/>
      <c r="H397" s="247"/>
      <c r="I397" s="247"/>
      <c r="J397" s="247"/>
      <c r="K397" s="247"/>
      <c r="L397" s="210"/>
      <c r="M397" s="205"/>
    </row>
    <row r="398" spans="1:13" s="213" customFormat="1" ht="15.6">
      <c r="A398" s="252"/>
      <c r="B398" s="252"/>
      <c r="C398" s="247"/>
      <c r="D398" s="247"/>
      <c r="E398" s="247"/>
      <c r="F398" s="247"/>
      <c r="G398" s="247"/>
      <c r="H398" s="247"/>
      <c r="I398" s="247"/>
      <c r="J398" s="247"/>
      <c r="K398" s="247"/>
      <c r="L398" s="210"/>
      <c r="M398" s="205"/>
    </row>
    <row r="399" spans="1:13" s="213" customFormat="1" ht="15.6">
      <c r="A399" s="252"/>
      <c r="B399" s="252"/>
      <c r="C399" s="247"/>
      <c r="D399" s="247"/>
      <c r="E399" s="247"/>
      <c r="F399" s="247"/>
      <c r="G399" s="247"/>
      <c r="H399" s="247"/>
      <c r="I399" s="247"/>
      <c r="J399" s="247"/>
      <c r="K399" s="247"/>
      <c r="L399" s="210"/>
      <c r="M399" s="205"/>
    </row>
    <row r="400" spans="1:13" s="213" customFormat="1" ht="15.6">
      <c r="A400" s="252"/>
      <c r="B400" s="252"/>
      <c r="C400" s="247"/>
      <c r="D400" s="247"/>
      <c r="E400" s="247"/>
      <c r="F400" s="247"/>
      <c r="G400" s="247"/>
      <c r="H400" s="247"/>
      <c r="I400" s="247"/>
      <c r="J400" s="247"/>
      <c r="K400" s="247"/>
      <c r="L400" s="210"/>
      <c r="M400" s="205"/>
    </row>
    <row r="401" spans="1:13" s="213" customFormat="1" ht="15.6">
      <c r="A401" s="252"/>
      <c r="B401" s="252"/>
      <c r="C401" s="247"/>
      <c r="D401" s="247"/>
      <c r="E401" s="247"/>
      <c r="F401" s="247"/>
      <c r="G401" s="247"/>
      <c r="H401" s="247"/>
      <c r="I401" s="247"/>
      <c r="J401" s="247"/>
      <c r="K401" s="247"/>
      <c r="L401" s="210"/>
      <c r="M401" s="205"/>
    </row>
    <row r="402" spans="1:13" s="213" customFormat="1" ht="15.6">
      <c r="A402" s="252"/>
      <c r="B402" s="252"/>
      <c r="C402" s="247"/>
      <c r="D402" s="247"/>
      <c r="E402" s="247"/>
      <c r="F402" s="247"/>
      <c r="G402" s="247"/>
      <c r="H402" s="247"/>
      <c r="I402" s="247"/>
      <c r="J402" s="247"/>
      <c r="K402" s="247"/>
      <c r="L402" s="210"/>
      <c r="M402" s="205"/>
    </row>
    <row r="403" spans="1:13" s="213" customFormat="1" ht="15.6">
      <c r="A403" s="252"/>
      <c r="B403" s="252"/>
      <c r="C403" s="247"/>
      <c r="D403" s="247"/>
      <c r="E403" s="247"/>
      <c r="F403" s="247"/>
      <c r="G403" s="247"/>
      <c r="H403" s="247"/>
      <c r="I403" s="247"/>
      <c r="J403" s="247"/>
      <c r="K403" s="247"/>
      <c r="L403" s="210"/>
      <c r="M403" s="205"/>
    </row>
    <row r="404" spans="1:13" s="213" customFormat="1" ht="15.6">
      <c r="A404" s="252"/>
      <c r="B404" s="252"/>
      <c r="C404" s="247"/>
      <c r="D404" s="247"/>
      <c r="E404" s="247"/>
      <c r="F404" s="247"/>
      <c r="G404" s="247"/>
      <c r="H404" s="247"/>
      <c r="I404" s="247"/>
      <c r="J404" s="247"/>
      <c r="K404" s="247"/>
      <c r="L404" s="210"/>
      <c r="M404" s="205"/>
    </row>
    <row r="405" spans="1:13" s="213" customFormat="1" ht="15.6">
      <c r="A405" s="252"/>
      <c r="B405" s="252"/>
      <c r="C405" s="247"/>
      <c r="D405" s="247"/>
      <c r="E405" s="247"/>
      <c r="F405" s="247"/>
      <c r="G405" s="247"/>
      <c r="H405" s="247"/>
      <c r="I405" s="247"/>
      <c r="J405" s="247"/>
      <c r="K405" s="247"/>
      <c r="L405" s="210"/>
      <c r="M405" s="205"/>
    </row>
    <row r="406" spans="1:13" s="213" customFormat="1" ht="15.6">
      <c r="A406" s="252"/>
      <c r="B406" s="252"/>
      <c r="C406" s="247"/>
      <c r="D406" s="247"/>
      <c r="E406" s="247"/>
      <c r="F406" s="247"/>
      <c r="G406" s="247"/>
      <c r="H406" s="247"/>
      <c r="I406" s="247"/>
      <c r="J406" s="247"/>
      <c r="K406" s="247"/>
      <c r="L406" s="210"/>
      <c r="M406" s="205"/>
    </row>
    <row r="407" spans="1:13" s="213" customFormat="1" ht="15.6">
      <c r="A407" s="252"/>
      <c r="B407" s="252"/>
      <c r="C407" s="247"/>
      <c r="D407" s="247"/>
      <c r="E407" s="247"/>
      <c r="F407" s="247"/>
      <c r="G407" s="247"/>
      <c r="H407" s="247"/>
      <c r="I407" s="247"/>
      <c r="J407" s="247"/>
      <c r="K407" s="247"/>
      <c r="L407" s="210"/>
      <c r="M407" s="205"/>
    </row>
    <row r="408" spans="1:13" s="213" customFormat="1" ht="15.6">
      <c r="A408" s="252"/>
      <c r="B408" s="252"/>
      <c r="C408" s="247"/>
      <c r="D408" s="247"/>
      <c r="E408" s="247"/>
      <c r="F408" s="247"/>
      <c r="G408" s="247"/>
      <c r="H408" s="247"/>
      <c r="I408" s="247"/>
      <c r="J408" s="247"/>
      <c r="K408" s="247"/>
      <c r="L408" s="210"/>
      <c r="M408" s="205"/>
    </row>
    <row r="409" spans="1:13" s="213" customFormat="1" ht="15.6">
      <c r="A409" s="252"/>
      <c r="B409" s="252"/>
      <c r="C409" s="247"/>
      <c r="D409" s="247"/>
      <c r="E409" s="247"/>
      <c r="F409" s="247"/>
      <c r="G409" s="247"/>
      <c r="H409" s="247"/>
      <c r="I409" s="247"/>
      <c r="J409" s="247"/>
      <c r="K409" s="247"/>
      <c r="L409" s="210"/>
      <c r="M409" s="205"/>
    </row>
    <row r="410" spans="1:13" s="213" customFormat="1" ht="15.6">
      <c r="A410" s="252"/>
      <c r="B410" s="252"/>
      <c r="C410" s="247"/>
      <c r="D410" s="247"/>
      <c r="E410" s="247"/>
      <c r="F410" s="247"/>
      <c r="G410" s="247"/>
      <c r="H410" s="247"/>
      <c r="I410" s="247"/>
      <c r="J410" s="247"/>
      <c r="K410" s="247"/>
      <c r="L410" s="210"/>
      <c r="M410" s="205"/>
    </row>
    <row r="411" spans="1:13" s="213" customFormat="1" ht="15.6">
      <c r="A411" s="252"/>
      <c r="B411" s="252"/>
      <c r="C411" s="247"/>
      <c r="D411" s="247"/>
      <c r="E411" s="247"/>
      <c r="F411" s="247"/>
      <c r="G411" s="247"/>
      <c r="H411" s="247"/>
      <c r="I411" s="247"/>
      <c r="J411" s="247"/>
      <c r="K411" s="247"/>
      <c r="L411" s="210"/>
      <c r="M411" s="205"/>
    </row>
    <row r="412" spans="1:13" s="213" customFormat="1" ht="15.6">
      <c r="A412" s="252"/>
      <c r="B412" s="252"/>
      <c r="C412" s="247"/>
      <c r="D412" s="247"/>
      <c r="E412" s="247"/>
      <c r="F412" s="247"/>
      <c r="G412" s="247"/>
      <c r="H412" s="247"/>
      <c r="I412" s="247"/>
      <c r="J412" s="247"/>
      <c r="K412" s="247"/>
      <c r="L412" s="210"/>
      <c r="M412" s="205"/>
    </row>
    <row r="413" spans="1:13" s="213" customFormat="1" ht="15.6">
      <c r="A413" s="252"/>
      <c r="B413" s="252"/>
      <c r="C413" s="247"/>
      <c r="D413" s="247"/>
      <c r="E413" s="247"/>
      <c r="F413" s="247"/>
      <c r="G413" s="247"/>
      <c r="H413" s="247"/>
      <c r="I413" s="247"/>
      <c r="J413" s="247"/>
      <c r="K413" s="247"/>
      <c r="L413" s="210"/>
      <c r="M413" s="205"/>
    </row>
    <row r="414" spans="1:13" s="213" customFormat="1" ht="15.6">
      <c r="A414" s="252"/>
      <c r="B414" s="252"/>
      <c r="C414" s="247"/>
      <c r="D414" s="247"/>
      <c r="E414" s="247"/>
      <c r="F414" s="247"/>
      <c r="G414" s="247"/>
      <c r="H414" s="247"/>
      <c r="I414" s="247"/>
      <c r="J414" s="247"/>
      <c r="K414" s="247"/>
      <c r="L414" s="210"/>
      <c r="M414" s="205"/>
    </row>
    <row r="415" spans="1:13" s="213" customFormat="1" ht="15.6">
      <c r="A415" s="252"/>
      <c r="B415" s="252"/>
      <c r="C415" s="247"/>
      <c r="D415" s="247"/>
      <c r="E415" s="247"/>
      <c r="F415" s="247"/>
      <c r="G415" s="247"/>
      <c r="H415" s="247"/>
      <c r="I415" s="247"/>
      <c r="J415" s="247"/>
      <c r="K415" s="247"/>
      <c r="L415" s="210"/>
      <c r="M415" s="205"/>
    </row>
    <row r="416" spans="1:13" s="213" customFormat="1" ht="15.6">
      <c r="A416" s="252"/>
      <c r="B416" s="252"/>
      <c r="C416" s="247"/>
      <c r="D416" s="247"/>
      <c r="E416" s="247"/>
      <c r="F416" s="247"/>
      <c r="G416" s="247"/>
      <c r="H416" s="247"/>
      <c r="I416" s="247"/>
      <c r="J416" s="247"/>
      <c r="K416" s="247"/>
      <c r="L416" s="210"/>
      <c r="M416" s="205"/>
    </row>
    <row r="417" spans="1:13" s="213" customFormat="1" ht="15.6">
      <c r="A417" s="252"/>
      <c r="B417" s="252"/>
      <c r="C417" s="247"/>
      <c r="D417" s="247"/>
      <c r="E417" s="247"/>
      <c r="F417" s="247"/>
      <c r="G417" s="247"/>
      <c r="H417" s="247"/>
      <c r="I417" s="247"/>
      <c r="J417" s="247"/>
      <c r="K417" s="247"/>
      <c r="L417" s="210"/>
      <c r="M417" s="205"/>
    </row>
    <row r="418" spans="1:13" s="213" customFormat="1" ht="15.6">
      <c r="A418" s="252"/>
      <c r="B418" s="252"/>
      <c r="C418" s="247"/>
      <c r="D418" s="247"/>
      <c r="E418" s="247"/>
      <c r="F418" s="247"/>
      <c r="G418" s="247"/>
      <c r="H418" s="247"/>
      <c r="I418" s="247"/>
      <c r="J418" s="247"/>
      <c r="K418" s="247"/>
      <c r="L418" s="210"/>
      <c r="M418" s="205"/>
    </row>
    <row r="419" spans="1:13" s="213" customFormat="1" ht="15.6">
      <c r="A419" s="252"/>
      <c r="B419" s="252"/>
      <c r="C419" s="247"/>
      <c r="D419" s="247"/>
      <c r="E419" s="247"/>
      <c r="F419" s="247"/>
      <c r="G419" s="247"/>
      <c r="H419" s="247"/>
      <c r="I419" s="247"/>
      <c r="J419" s="247"/>
      <c r="K419" s="247"/>
      <c r="L419" s="210"/>
      <c r="M419" s="205"/>
    </row>
    <row r="420" spans="1:13" s="213" customFormat="1" ht="15.6">
      <c r="A420" s="252"/>
      <c r="B420" s="252"/>
      <c r="C420" s="247"/>
      <c r="D420" s="247"/>
      <c r="E420" s="247"/>
      <c r="F420" s="247"/>
      <c r="G420" s="247"/>
      <c r="H420" s="247"/>
      <c r="I420" s="247"/>
      <c r="J420" s="247"/>
      <c r="K420" s="247"/>
      <c r="L420" s="210"/>
      <c r="M420" s="205"/>
    </row>
    <row r="421" spans="1:13" s="213" customFormat="1" ht="15.6">
      <c r="A421" s="252"/>
      <c r="B421" s="252"/>
      <c r="C421" s="247"/>
      <c r="D421" s="247"/>
      <c r="E421" s="247"/>
      <c r="F421" s="247"/>
      <c r="G421" s="247"/>
      <c r="H421" s="247"/>
      <c r="I421" s="247"/>
      <c r="J421" s="247"/>
      <c r="K421" s="247"/>
      <c r="L421" s="210"/>
      <c r="M421" s="205"/>
    </row>
    <row r="422" spans="1:13" s="213" customFormat="1" ht="15.6">
      <c r="A422" s="252"/>
      <c r="B422" s="252"/>
      <c r="C422" s="247"/>
      <c r="D422" s="247"/>
      <c r="E422" s="247"/>
      <c r="F422" s="247"/>
      <c r="G422" s="247"/>
      <c r="H422" s="247"/>
      <c r="I422" s="247"/>
      <c r="J422" s="247"/>
      <c r="K422" s="247"/>
      <c r="L422" s="210"/>
      <c r="M422" s="205"/>
    </row>
    <row r="423" spans="1:13" s="213" customFormat="1" ht="15.6">
      <c r="A423" s="252"/>
      <c r="B423" s="252"/>
      <c r="C423" s="247"/>
      <c r="D423" s="247"/>
      <c r="E423" s="247"/>
      <c r="F423" s="247"/>
      <c r="G423" s="247"/>
      <c r="H423" s="247"/>
      <c r="I423" s="247"/>
      <c r="J423" s="247"/>
      <c r="K423" s="247"/>
      <c r="L423" s="210"/>
      <c r="M423" s="205"/>
    </row>
    <row r="424" spans="1:13" s="213" customFormat="1" ht="15.6">
      <c r="A424" s="252"/>
      <c r="B424" s="252"/>
      <c r="C424" s="247"/>
      <c r="D424" s="247"/>
      <c r="E424" s="247"/>
      <c r="F424" s="247"/>
      <c r="G424" s="247"/>
      <c r="H424" s="247"/>
      <c r="I424" s="247"/>
      <c r="J424" s="247"/>
      <c r="K424" s="247"/>
      <c r="L424" s="210"/>
      <c r="M424" s="205"/>
    </row>
    <row r="425" spans="1:13" s="213" customFormat="1" ht="15.6">
      <c r="A425" s="252"/>
      <c r="B425" s="252"/>
      <c r="C425" s="247"/>
      <c r="D425" s="247"/>
      <c r="E425" s="247"/>
      <c r="F425" s="247"/>
      <c r="G425" s="247"/>
      <c r="H425" s="247"/>
      <c r="I425" s="247"/>
      <c r="J425" s="247"/>
      <c r="K425" s="247"/>
      <c r="L425" s="210"/>
      <c r="M425" s="205"/>
    </row>
    <row r="426" spans="1:13" s="213" customFormat="1" ht="15.6">
      <c r="A426" s="252"/>
      <c r="B426" s="252"/>
      <c r="C426" s="247"/>
      <c r="D426" s="247"/>
      <c r="E426" s="247"/>
      <c r="F426" s="247"/>
      <c r="G426" s="247"/>
      <c r="H426" s="247"/>
      <c r="I426" s="247"/>
      <c r="J426" s="247"/>
      <c r="K426" s="247"/>
      <c r="L426" s="210"/>
      <c r="M426" s="205"/>
    </row>
    <row r="427" spans="1:13" s="213" customFormat="1" ht="15.6">
      <c r="A427" s="252"/>
      <c r="B427" s="252"/>
      <c r="C427" s="247"/>
      <c r="D427" s="247"/>
      <c r="E427" s="247"/>
      <c r="F427" s="247"/>
      <c r="G427" s="247"/>
      <c r="H427" s="247"/>
      <c r="I427" s="247"/>
      <c r="J427" s="247"/>
      <c r="K427" s="247"/>
      <c r="L427" s="210"/>
      <c r="M427" s="205"/>
    </row>
    <row r="428" spans="1:13" s="213" customFormat="1" ht="15.6">
      <c r="A428" s="252"/>
      <c r="B428" s="252"/>
      <c r="C428" s="247"/>
      <c r="D428" s="247"/>
      <c r="E428" s="247"/>
      <c r="F428" s="247"/>
      <c r="G428" s="247"/>
      <c r="H428" s="247"/>
      <c r="I428" s="247"/>
      <c r="J428" s="247"/>
      <c r="K428" s="247"/>
      <c r="L428" s="210"/>
      <c r="M428" s="205"/>
    </row>
    <row r="429" spans="1:13" s="213" customFormat="1" ht="15.6">
      <c r="A429" s="252"/>
      <c r="B429" s="252"/>
      <c r="C429" s="247"/>
      <c r="D429" s="247"/>
      <c r="E429" s="247"/>
      <c r="F429" s="247"/>
      <c r="G429" s="247"/>
      <c r="H429" s="247"/>
      <c r="I429" s="247"/>
      <c r="J429" s="247"/>
      <c r="K429" s="247"/>
      <c r="L429" s="210"/>
      <c r="M429" s="205"/>
    </row>
    <row r="430" spans="1:13" s="213" customFormat="1" ht="15.6">
      <c r="A430" s="252"/>
      <c r="B430" s="252"/>
      <c r="C430" s="247"/>
      <c r="D430" s="247"/>
      <c r="E430" s="247"/>
      <c r="F430" s="247"/>
      <c r="G430" s="247"/>
      <c r="H430" s="247"/>
      <c r="I430" s="247"/>
      <c r="J430" s="247"/>
      <c r="K430" s="247"/>
      <c r="L430" s="210"/>
      <c r="M430" s="205"/>
    </row>
    <row r="431" spans="1:13" s="213" customFormat="1" ht="15.6">
      <c r="A431" s="252"/>
      <c r="B431" s="252"/>
      <c r="C431" s="247"/>
      <c r="D431" s="247"/>
      <c r="E431" s="247"/>
      <c r="F431" s="247"/>
      <c r="G431" s="247"/>
      <c r="H431" s="247"/>
      <c r="I431" s="247"/>
      <c r="J431" s="247"/>
      <c r="K431" s="247"/>
      <c r="L431" s="210"/>
      <c r="M431" s="205"/>
    </row>
    <row r="432" spans="1:13" s="213" customFormat="1" ht="15.6">
      <c r="A432" s="252"/>
      <c r="B432" s="252"/>
      <c r="C432" s="247"/>
      <c r="D432" s="247"/>
      <c r="E432" s="247"/>
      <c r="F432" s="247"/>
      <c r="G432" s="247"/>
      <c r="H432" s="247"/>
      <c r="I432" s="247"/>
      <c r="J432" s="247"/>
      <c r="K432" s="247"/>
      <c r="L432" s="210"/>
      <c r="M432" s="205"/>
    </row>
    <row r="433" spans="1:13" s="213" customFormat="1" ht="15.6">
      <c r="A433" s="252"/>
      <c r="B433" s="252"/>
      <c r="C433" s="247"/>
      <c r="D433" s="247"/>
      <c r="E433" s="247"/>
      <c r="F433" s="247"/>
      <c r="G433" s="247"/>
      <c r="H433" s="247"/>
      <c r="I433" s="247"/>
      <c r="J433" s="247"/>
      <c r="K433" s="247"/>
      <c r="L433" s="210"/>
      <c r="M433" s="205"/>
    </row>
    <row r="434" spans="1:13" s="213" customFormat="1" ht="15.6">
      <c r="A434" s="252"/>
      <c r="B434" s="252"/>
      <c r="C434" s="247"/>
      <c r="D434" s="247"/>
      <c r="E434" s="247"/>
      <c r="F434" s="247"/>
      <c r="G434" s="247"/>
      <c r="H434" s="247"/>
      <c r="I434" s="247"/>
      <c r="J434" s="247"/>
      <c r="K434" s="247"/>
      <c r="L434" s="210"/>
      <c r="M434" s="205"/>
    </row>
    <row r="435" spans="1:13" s="213" customFormat="1" ht="15.6">
      <c r="A435" s="252"/>
      <c r="B435" s="252"/>
      <c r="C435" s="247"/>
      <c r="D435" s="247"/>
      <c r="E435" s="247"/>
      <c r="F435" s="247"/>
      <c r="G435" s="247"/>
      <c r="H435" s="247"/>
      <c r="I435" s="247"/>
      <c r="J435" s="247"/>
      <c r="K435" s="247"/>
      <c r="L435" s="210"/>
      <c r="M435" s="205"/>
    </row>
    <row r="436" spans="1:13" s="213" customFormat="1" ht="15.6">
      <c r="A436" s="252"/>
      <c r="B436" s="252"/>
      <c r="C436" s="247"/>
      <c r="D436" s="247"/>
      <c r="E436" s="247"/>
      <c r="F436" s="247"/>
      <c r="G436" s="247"/>
      <c r="H436" s="247"/>
      <c r="I436" s="247"/>
      <c r="J436" s="247"/>
      <c r="K436" s="247"/>
      <c r="L436" s="210"/>
      <c r="M436" s="205"/>
    </row>
    <row r="437" spans="1:13" s="213" customFormat="1" ht="15.6">
      <c r="A437" s="252"/>
      <c r="B437" s="252"/>
      <c r="C437" s="247"/>
      <c r="D437" s="247"/>
      <c r="E437" s="247"/>
      <c r="F437" s="247"/>
      <c r="G437" s="247"/>
      <c r="H437" s="247"/>
      <c r="I437" s="247"/>
      <c r="J437" s="247"/>
      <c r="K437" s="247"/>
      <c r="L437" s="210"/>
      <c r="M437" s="205"/>
    </row>
    <row r="438" spans="1:13" s="213" customFormat="1" ht="15.6">
      <c r="A438" s="252"/>
      <c r="B438" s="252"/>
      <c r="C438" s="247"/>
      <c r="D438" s="247"/>
      <c r="E438" s="247"/>
      <c r="F438" s="247"/>
      <c r="G438" s="247"/>
      <c r="H438" s="247"/>
      <c r="I438" s="247"/>
      <c r="J438" s="247"/>
      <c r="K438" s="247"/>
      <c r="L438" s="210"/>
      <c r="M438" s="205"/>
    </row>
    <row r="439" spans="1:13" s="213" customFormat="1" ht="15.6">
      <c r="A439" s="252"/>
      <c r="B439" s="252"/>
      <c r="C439" s="247"/>
      <c r="D439" s="247"/>
      <c r="E439" s="247"/>
      <c r="F439" s="247"/>
      <c r="G439" s="247"/>
      <c r="H439" s="247"/>
      <c r="I439" s="247"/>
      <c r="J439" s="247"/>
      <c r="K439" s="247"/>
      <c r="L439" s="210"/>
      <c r="M439" s="205"/>
    </row>
    <row r="440" spans="1:13" s="213" customFormat="1" ht="15.6">
      <c r="A440" s="252"/>
      <c r="B440" s="252"/>
      <c r="C440" s="247"/>
      <c r="D440" s="247"/>
      <c r="E440" s="247"/>
      <c r="F440" s="247"/>
      <c r="G440" s="247"/>
      <c r="H440" s="247"/>
      <c r="I440" s="247"/>
      <c r="J440" s="247"/>
      <c r="K440" s="247"/>
      <c r="L440" s="210"/>
      <c r="M440" s="205"/>
    </row>
    <row r="441" spans="1:13" s="213" customFormat="1" ht="15.6">
      <c r="A441" s="252"/>
      <c r="B441" s="252"/>
      <c r="C441" s="247"/>
      <c r="D441" s="247"/>
      <c r="E441" s="247"/>
      <c r="F441" s="247"/>
      <c r="G441" s="247"/>
      <c r="H441" s="247"/>
      <c r="I441" s="247"/>
      <c r="J441" s="247"/>
      <c r="K441" s="247"/>
      <c r="L441" s="210"/>
      <c r="M441" s="205"/>
    </row>
    <row r="442" spans="1:13" s="213" customFormat="1" ht="15.6">
      <c r="A442" s="252"/>
      <c r="B442" s="252"/>
      <c r="C442" s="247"/>
      <c r="D442" s="247"/>
      <c r="E442" s="247"/>
      <c r="F442" s="247"/>
      <c r="G442" s="247"/>
      <c r="H442" s="247"/>
      <c r="I442" s="247"/>
      <c r="J442" s="247"/>
      <c r="K442" s="247"/>
      <c r="L442" s="210"/>
      <c r="M442" s="205"/>
    </row>
    <row r="443" spans="1:13" s="213" customFormat="1" ht="15.6">
      <c r="A443" s="252"/>
      <c r="B443" s="252"/>
      <c r="C443" s="247"/>
      <c r="D443" s="247"/>
      <c r="E443" s="247"/>
      <c r="F443" s="247"/>
      <c r="G443" s="247"/>
      <c r="H443" s="247"/>
      <c r="I443" s="247"/>
      <c r="J443" s="247"/>
      <c r="K443" s="247"/>
      <c r="L443" s="210"/>
      <c r="M443" s="205"/>
    </row>
    <row r="444" spans="1:13" s="213" customFormat="1" ht="15.6">
      <c r="A444" s="252"/>
      <c r="B444" s="252"/>
      <c r="C444" s="247"/>
      <c r="D444" s="247"/>
      <c r="E444" s="247"/>
      <c r="F444" s="247"/>
      <c r="G444" s="247"/>
      <c r="H444" s="247"/>
      <c r="I444" s="247"/>
      <c r="J444" s="247"/>
      <c r="K444" s="247"/>
      <c r="L444" s="210"/>
      <c r="M444" s="205"/>
    </row>
    <row r="445" spans="1:13" s="213" customFormat="1" ht="15.6">
      <c r="A445" s="252"/>
      <c r="B445" s="252"/>
      <c r="C445" s="247"/>
      <c r="D445" s="247"/>
      <c r="E445" s="247"/>
      <c r="F445" s="247"/>
      <c r="G445" s="247"/>
      <c r="H445" s="247"/>
      <c r="I445" s="247"/>
      <c r="J445" s="247"/>
      <c r="K445" s="247"/>
      <c r="L445" s="210"/>
      <c r="M445" s="205"/>
    </row>
    <row r="446" spans="1:13" s="213" customFormat="1" ht="15.6">
      <c r="A446" s="252"/>
      <c r="B446" s="252"/>
      <c r="C446" s="247"/>
      <c r="D446" s="247"/>
      <c r="E446" s="247"/>
      <c r="F446" s="247"/>
      <c r="G446" s="247"/>
      <c r="H446" s="247"/>
      <c r="I446" s="247"/>
      <c r="J446" s="247"/>
      <c r="K446" s="247"/>
      <c r="L446" s="210"/>
      <c r="M446" s="205"/>
    </row>
    <row r="447" spans="1:13" s="213" customFormat="1" ht="15.6">
      <c r="A447" s="252"/>
      <c r="B447" s="252"/>
      <c r="C447" s="247"/>
      <c r="D447" s="247"/>
      <c r="E447" s="247"/>
      <c r="F447" s="247"/>
      <c r="G447" s="247"/>
      <c r="H447" s="247"/>
      <c r="I447" s="247"/>
      <c r="J447" s="247"/>
      <c r="K447" s="247"/>
      <c r="L447" s="210"/>
      <c r="M447" s="205"/>
    </row>
    <row r="448" spans="1:13" s="213" customFormat="1" ht="15.6">
      <c r="A448" s="252"/>
      <c r="B448" s="252"/>
      <c r="C448" s="247"/>
      <c r="D448" s="247"/>
      <c r="E448" s="247"/>
      <c r="F448" s="247"/>
      <c r="G448" s="247"/>
      <c r="H448" s="247"/>
      <c r="I448" s="247"/>
      <c r="J448" s="247"/>
      <c r="K448" s="247"/>
      <c r="L448" s="210"/>
      <c r="M448" s="205"/>
    </row>
    <row r="449" spans="1:13" s="213" customFormat="1" ht="15.6">
      <c r="A449" s="252"/>
      <c r="B449" s="252"/>
      <c r="C449" s="247"/>
      <c r="D449" s="247"/>
      <c r="E449" s="247"/>
      <c r="F449" s="247"/>
      <c r="G449" s="247"/>
      <c r="H449" s="247"/>
      <c r="I449" s="247"/>
      <c r="J449" s="247"/>
      <c r="K449" s="247"/>
      <c r="L449" s="210"/>
      <c r="M449" s="205"/>
    </row>
    <row r="450" spans="1:13" s="213" customFormat="1" ht="15.6">
      <c r="A450" s="252"/>
      <c r="B450" s="252"/>
      <c r="C450" s="247"/>
      <c r="D450" s="247"/>
      <c r="E450" s="247"/>
      <c r="F450" s="247"/>
      <c r="G450" s="247"/>
      <c r="H450" s="247"/>
      <c r="I450" s="247"/>
      <c r="J450" s="247"/>
      <c r="K450" s="247"/>
      <c r="L450" s="210"/>
      <c r="M450" s="205"/>
    </row>
    <row r="451" spans="1:13" s="213" customFormat="1" ht="15.6">
      <c r="A451" s="252"/>
      <c r="B451" s="252"/>
      <c r="C451" s="247"/>
      <c r="D451" s="247"/>
      <c r="E451" s="247"/>
      <c r="F451" s="247"/>
      <c r="G451" s="247"/>
      <c r="H451" s="247"/>
      <c r="I451" s="247"/>
      <c r="J451" s="247"/>
      <c r="K451" s="247"/>
      <c r="L451" s="210"/>
      <c r="M451" s="205"/>
    </row>
    <row r="452" spans="1:13" s="213" customFormat="1" ht="15.6">
      <c r="A452" s="252"/>
      <c r="B452" s="252"/>
      <c r="C452" s="247"/>
      <c r="D452" s="247"/>
      <c r="E452" s="247"/>
      <c r="F452" s="247"/>
      <c r="G452" s="247"/>
      <c r="H452" s="247"/>
      <c r="I452" s="247"/>
      <c r="J452" s="247"/>
      <c r="K452" s="247"/>
      <c r="L452" s="210"/>
      <c r="M452" s="205"/>
    </row>
    <row r="453" spans="1:13" s="213" customFormat="1" ht="15.6">
      <c r="A453" s="252"/>
      <c r="B453" s="252"/>
      <c r="C453" s="247"/>
      <c r="D453" s="247"/>
      <c r="E453" s="247"/>
      <c r="F453" s="247"/>
      <c r="G453" s="247"/>
      <c r="H453" s="247"/>
      <c r="I453" s="247"/>
      <c r="J453" s="247"/>
      <c r="K453" s="247"/>
      <c r="L453" s="210"/>
      <c r="M453" s="205"/>
    </row>
    <row r="454" spans="1:13" s="213" customFormat="1" ht="15.6">
      <c r="A454" s="252"/>
      <c r="B454" s="252"/>
      <c r="C454" s="247"/>
      <c r="D454" s="247"/>
      <c r="E454" s="247"/>
      <c r="F454" s="247"/>
      <c r="G454" s="247"/>
      <c r="H454" s="247"/>
      <c r="I454" s="247"/>
      <c r="J454" s="247"/>
      <c r="K454" s="247"/>
      <c r="L454" s="210"/>
      <c r="M454" s="205"/>
    </row>
    <row r="455" spans="1:13" s="213" customFormat="1" ht="15.6">
      <c r="A455" s="205"/>
      <c r="B455" s="205"/>
      <c r="C455" s="247"/>
      <c r="D455" s="247"/>
      <c r="E455" s="247"/>
      <c r="F455" s="247"/>
      <c r="G455" s="247"/>
      <c r="H455" s="247"/>
      <c r="I455" s="247"/>
      <c r="J455" s="247"/>
      <c r="K455" s="247"/>
      <c r="L455" s="210"/>
      <c r="M455" s="205"/>
    </row>
    <row r="456" spans="1:13" s="213" customFormat="1" ht="15.6">
      <c r="A456" s="205"/>
      <c r="B456" s="205"/>
      <c r="C456" s="247"/>
      <c r="D456" s="247"/>
      <c r="E456" s="247"/>
      <c r="F456" s="247"/>
      <c r="G456" s="247"/>
      <c r="H456" s="247"/>
      <c r="I456" s="247"/>
      <c r="J456" s="247"/>
      <c r="K456" s="247"/>
      <c r="L456" s="210"/>
      <c r="M456" s="205"/>
    </row>
    <row r="457" spans="1:13" s="213" customFormat="1" ht="15.6">
      <c r="A457" s="205"/>
      <c r="B457" s="205"/>
      <c r="C457" s="247"/>
      <c r="D457" s="247"/>
      <c r="E457" s="247"/>
      <c r="F457" s="247"/>
      <c r="G457" s="247"/>
      <c r="H457" s="247"/>
      <c r="I457" s="247"/>
      <c r="J457" s="247"/>
      <c r="K457" s="247"/>
      <c r="L457" s="210"/>
      <c r="M457" s="205"/>
    </row>
    <row r="458" spans="1:13" s="213" customFormat="1" ht="15.6">
      <c r="A458" s="205"/>
      <c r="B458" s="205"/>
      <c r="C458" s="247"/>
      <c r="D458" s="247"/>
      <c r="E458" s="247"/>
      <c r="F458" s="247"/>
      <c r="G458" s="247"/>
      <c r="H458" s="247"/>
      <c r="I458" s="247"/>
      <c r="J458" s="247"/>
      <c r="K458" s="247"/>
      <c r="L458" s="210"/>
      <c r="M458" s="205"/>
    </row>
    <row r="459" spans="1:13" s="213" customFormat="1" ht="15.6">
      <c r="A459" s="205"/>
      <c r="B459" s="205"/>
      <c r="C459" s="247"/>
      <c r="D459" s="247"/>
      <c r="E459" s="247"/>
      <c r="F459" s="247"/>
      <c r="G459" s="247"/>
      <c r="H459" s="247"/>
      <c r="I459" s="247"/>
      <c r="J459" s="247"/>
      <c r="K459" s="247"/>
      <c r="L459" s="210"/>
      <c r="M459" s="205"/>
    </row>
    <row r="460" spans="1:13" s="213" customFormat="1" ht="15.6">
      <c r="A460" s="205"/>
      <c r="B460" s="205"/>
      <c r="C460" s="247"/>
      <c r="D460" s="247"/>
      <c r="E460" s="247"/>
      <c r="F460" s="247"/>
      <c r="G460" s="247"/>
      <c r="H460" s="247"/>
      <c r="I460" s="247"/>
      <c r="J460" s="247"/>
      <c r="K460" s="247"/>
      <c r="L460" s="210"/>
      <c r="M460" s="205"/>
    </row>
    <row r="461" spans="1:13">
      <c r="C461" s="247"/>
      <c r="D461" s="247"/>
      <c r="E461" s="247"/>
      <c r="F461" s="247"/>
      <c r="G461" s="247"/>
      <c r="H461" s="247"/>
      <c r="I461" s="247"/>
      <c r="J461" s="247"/>
      <c r="K461" s="247"/>
    </row>
    <row r="462" spans="1:13">
      <c r="C462" s="247"/>
      <c r="D462" s="247"/>
      <c r="E462" s="247"/>
      <c r="F462" s="247"/>
      <c r="G462" s="247"/>
      <c r="H462" s="247"/>
      <c r="I462" s="247"/>
      <c r="J462" s="247"/>
      <c r="K462" s="247"/>
    </row>
    <row r="463" spans="1:13">
      <c r="C463" s="247"/>
      <c r="D463" s="247"/>
      <c r="E463" s="247"/>
      <c r="F463" s="247"/>
      <c r="G463" s="247"/>
      <c r="H463" s="247"/>
      <c r="I463" s="247"/>
      <c r="J463" s="247"/>
      <c r="K463" s="247"/>
    </row>
    <row r="464" spans="1:13">
      <c r="C464" s="247"/>
      <c r="D464" s="247"/>
      <c r="E464" s="247"/>
      <c r="F464" s="247"/>
      <c r="G464" s="247"/>
      <c r="H464" s="247"/>
      <c r="I464" s="247"/>
      <c r="J464" s="247"/>
      <c r="K464" s="247"/>
    </row>
    <row r="465" spans="3:11">
      <c r="C465" s="247"/>
      <c r="D465" s="247"/>
      <c r="E465" s="247"/>
      <c r="F465" s="247"/>
      <c r="G465" s="247"/>
      <c r="H465" s="247"/>
      <c r="I465" s="247"/>
      <c r="J465" s="247"/>
      <c r="K465" s="247"/>
    </row>
    <row r="466" spans="3:11">
      <c r="C466" s="247"/>
      <c r="D466" s="247"/>
      <c r="E466" s="247"/>
      <c r="F466" s="247"/>
      <c r="G466" s="247"/>
      <c r="H466" s="247"/>
      <c r="I466" s="247"/>
      <c r="J466" s="247"/>
      <c r="K466" s="247"/>
    </row>
    <row r="467" spans="3:11">
      <c r="C467" s="247"/>
      <c r="D467" s="247"/>
      <c r="E467" s="247"/>
      <c r="F467" s="247"/>
      <c r="G467" s="247"/>
      <c r="H467" s="247"/>
      <c r="I467" s="247"/>
      <c r="J467" s="247"/>
      <c r="K467" s="247"/>
    </row>
    <row r="468" spans="3:11">
      <c r="C468" s="247"/>
      <c r="D468" s="247"/>
      <c r="E468" s="247"/>
      <c r="F468" s="247"/>
      <c r="G468" s="247"/>
      <c r="H468" s="247"/>
      <c r="I468" s="247"/>
      <c r="J468" s="247"/>
      <c r="K468" s="247"/>
    </row>
    <row r="469" spans="3:11">
      <c r="C469" s="247"/>
      <c r="D469" s="247"/>
      <c r="E469" s="247"/>
      <c r="F469" s="247"/>
      <c r="G469" s="247"/>
      <c r="H469" s="247"/>
      <c r="I469" s="247"/>
      <c r="J469" s="247"/>
      <c r="K469" s="247"/>
    </row>
    <row r="470" spans="3:11">
      <c r="C470" s="247"/>
      <c r="D470" s="247"/>
      <c r="E470" s="247"/>
      <c r="F470" s="247"/>
      <c r="G470" s="247"/>
      <c r="H470" s="247"/>
      <c r="I470" s="247"/>
      <c r="J470" s="247"/>
      <c r="K470" s="247"/>
    </row>
    <row r="471" spans="3:11">
      <c r="C471" s="247"/>
      <c r="D471" s="247"/>
      <c r="E471" s="247"/>
      <c r="F471" s="247"/>
      <c r="G471" s="247"/>
      <c r="H471" s="247"/>
      <c r="I471" s="247"/>
      <c r="J471" s="247"/>
      <c r="K471" s="247"/>
    </row>
    <row r="472" spans="3:11">
      <c r="C472" s="247"/>
      <c r="D472" s="247"/>
      <c r="E472" s="247"/>
      <c r="F472" s="247"/>
      <c r="G472" s="247"/>
      <c r="H472" s="247"/>
      <c r="I472" s="247"/>
      <c r="J472" s="247"/>
      <c r="K472" s="247"/>
    </row>
    <row r="473" spans="3:11">
      <c r="C473" s="247"/>
      <c r="D473" s="247"/>
      <c r="E473" s="247"/>
      <c r="F473" s="247"/>
      <c r="G473" s="247"/>
      <c r="H473" s="247"/>
      <c r="I473" s="247"/>
      <c r="J473" s="247"/>
      <c r="K473" s="247"/>
    </row>
    <row r="474" spans="3:11">
      <c r="C474" s="247"/>
      <c r="D474" s="247"/>
      <c r="E474" s="247"/>
      <c r="F474" s="247"/>
      <c r="G474" s="247"/>
      <c r="H474" s="247"/>
      <c r="I474" s="247"/>
      <c r="J474" s="247"/>
      <c r="K474" s="247"/>
    </row>
    <row r="475" spans="3:11">
      <c r="C475" s="247"/>
      <c r="D475" s="247"/>
      <c r="E475" s="247"/>
      <c r="F475" s="247"/>
      <c r="G475" s="247"/>
      <c r="H475" s="247"/>
      <c r="I475" s="247"/>
      <c r="J475" s="247"/>
      <c r="K475" s="247"/>
    </row>
    <row r="476" spans="3:11">
      <c r="C476" s="247"/>
      <c r="D476" s="247"/>
      <c r="E476" s="247"/>
      <c r="F476" s="247"/>
      <c r="G476" s="247"/>
      <c r="H476" s="247"/>
      <c r="I476" s="247"/>
      <c r="J476" s="247"/>
      <c r="K476" s="247"/>
    </row>
    <row r="477" spans="3:11">
      <c r="C477" s="247"/>
      <c r="D477" s="247"/>
      <c r="E477" s="247"/>
      <c r="F477" s="247"/>
      <c r="G477" s="247"/>
      <c r="H477" s="247"/>
      <c r="I477" s="247"/>
      <c r="J477" s="247"/>
      <c r="K477" s="247"/>
    </row>
    <row r="478" spans="3:11">
      <c r="C478" s="247"/>
      <c r="D478" s="247"/>
      <c r="E478" s="247"/>
      <c r="F478" s="247"/>
      <c r="G478" s="247"/>
      <c r="H478" s="247"/>
      <c r="I478" s="247"/>
      <c r="J478" s="247"/>
      <c r="K478" s="247"/>
    </row>
    <row r="479" spans="3:11">
      <c r="C479" s="247"/>
      <c r="D479" s="247"/>
      <c r="E479" s="247"/>
      <c r="F479" s="247"/>
      <c r="G479" s="247"/>
      <c r="H479" s="247"/>
      <c r="I479" s="247"/>
      <c r="J479" s="247"/>
      <c r="K479" s="247"/>
    </row>
    <row r="480" spans="3:11">
      <c r="C480" s="247"/>
      <c r="D480" s="247"/>
      <c r="E480" s="247"/>
      <c r="F480" s="247"/>
      <c r="G480" s="247"/>
      <c r="H480" s="247"/>
      <c r="I480" s="247"/>
      <c r="J480" s="247"/>
      <c r="K480" s="247"/>
    </row>
    <row r="481" spans="3:11">
      <c r="C481" s="247"/>
      <c r="D481" s="247"/>
      <c r="E481" s="247"/>
      <c r="F481" s="247"/>
      <c r="G481" s="247"/>
      <c r="H481" s="247"/>
      <c r="I481" s="247"/>
      <c r="J481" s="247"/>
      <c r="K481" s="247"/>
    </row>
    <row r="482" spans="3:11">
      <c r="C482" s="247"/>
      <c r="D482" s="247"/>
      <c r="E482" s="247"/>
      <c r="F482" s="247"/>
      <c r="G482" s="247"/>
      <c r="H482" s="247"/>
      <c r="I482" s="247"/>
      <c r="J482" s="247"/>
      <c r="K482" s="247"/>
    </row>
    <row r="483" spans="3:11">
      <c r="C483" s="247"/>
      <c r="D483" s="247"/>
      <c r="E483" s="247"/>
      <c r="F483" s="247"/>
      <c r="G483" s="247"/>
      <c r="H483" s="247"/>
      <c r="I483" s="247"/>
      <c r="J483" s="247"/>
      <c r="K483" s="247"/>
    </row>
    <row r="484" spans="3:11">
      <c r="C484" s="247"/>
      <c r="D484" s="247"/>
      <c r="E484" s="247"/>
      <c r="F484" s="247"/>
      <c r="G484" s="247"/>
      <c r="H484" s="247"/>
      <c r="I484" s="247"/>
      <c r="J484" s="247"/>
      <c r="K484" s="247"/>
    </row>
    <row r="485" spans="3:11">
      <c r="C485" s="247"/>
      <c r="D485" s="247"/>
      <c r="E485" s="247"/>
      <c r="F485" s="247"/>
      <c r="G485" s="247"/>
      <c r="H485" s="247"/>
      <c r="I485" s="247"/>
      <c r="J485" s="247"/>
      <c r="K485" s="247"/>
    </row>
    <row r="486" spans="3:11">
      <c r="C486" s="247"/>
      <c r="D486" s="247"/>
      <c r="E486" s="247"/>
      <c r="F486" s="247"/>
      <c r="G486" s="247"/>
      <c r="H486" s="247"/>
      <c r="I486" s="247"/>
      <c r="J486" s="247"/>
      <c r="K486" s="247"/>
    </row>
    <row r="487" spans="3:11">
      <c r="C487" s="247"/>
      <c r="D487" s="247"/>
      <c r="E487" s="247"/>
      <c r="F487" s="247"/>
      <c r="G487" s="247"/>
      <c r="H487" s="247"/>
      <c r="I487" s="247"/>
      <c r="J487" s="247"/>
      <c r="K487" s="247"/>
    </row>
    <row r="488" spans="3:11">
      <c r="C488" s="247"/>
      <c r="D488" s="247"/>
      <c r="E488" s="247"/>
      <c r="F488" s="247"/>
      <c r="G488" s="247"/>
      <c r="H488" s="247"/>
      <c r="I488" s="247"/>
      <c r="J488" s="247"/>
      <c r="K488" s="247"/>
    </row>
    <row r="489" spans="3:11">
      <c r="C489" s="247"/>
      <c r="D489" s="247"/>
      <c r="E489" s="247"/>
      <c r="F489" s="247"/>
      <c r="G489" s="247"/>
      <c r="H489" s="247"/>
      <c r="I489" s="247"/>
      <c r="J489" s="247"/>
      <c r="K489" s="247"/>
    </row>
    <row r="490" spans="3:11">
      <c r="C490" s="247"/>
      <c r="D490" s="247"/>
      <c r="E490" s="247"/>
      <c r="F490" s="247"/>
      <c r="G490" s="247"/>
      <c r="H490" s="247"/>
      <c r="I490" s="247"/>
      <c r="J490" s="247"/>
      <c r="K490" s="247"/>
    </row>
    <row r="491" spans="3:11">
      <c r="C491" s="247"/>
      <c r="D491" s="247"/>
      <c r="E491" s="247"/>
      <c r="F491" s="247"/>
      <c r="G491" s="247"/>
      <c r="H491" s="247"/>
      <c r="I491" s="247"/>
      <c r="J491" s="247"/>
      <c r="K491" s="247"/>
    </row>
    <row r="492" spans="3:11">
      <c r="C492" s="247"/>
      <c r="D492" s="247"/>
      <c r="E492" s="247"/>
      <c r="F492" s="247"/>
      <c r="G492" s="247"/>
      <c r="H492" s="247"/>
      <c r="I492" s="247"/>
      <c r="J492" s="247"/>
      <c r="K492" s="247"/>
    </row>
    <row r="493" spans="3:11">
      <c r="C493" s="247"/>
      <c r="D493" s="247"/>
      <c r="E493" s="247"/>
      <c r="F493" s="247"/>
      <c r="G493" s="247"/>
      <c r="H493" s="247"/>
      <c r="I493" s="247"/>
      <c r="J493" s="247"/>
      <c r="K493" s="247"/>
    </row>
    <row r="494" spans="3:11">
      <c r="C494" s="247"/>
      <c r="D494" s="247"/>
      <c r="E494" s="247"/>
      <c r="F494" s="247"/>
      <c r="G494" s="247"/>
      <c r="H494" s="247"/>
      <c r="I494" s="247"/>
      <c r="J494" s="247"/>
      <c r="K494" s="247"/>
    </row>
    <row r="495" spans="3:11">
      <c r="C495" s="247"/>
      <c r="D495" s="247"/>
      <c r="E495" s="247"/>
      <c r="F495" s="247"/>
      <c r="G495" s="247"/>
      <c r="H495" s="247"/>
      <c r="I495" s="247"/>
      <c r="J495" s="247"/>
      <c r="K495" s="247"/>
    </row>
    <row r="496" spans="3:11">
      <c r="C496" s="247"/>
      <c r="D496" s="247"/>
      <c r="E496" s="247"/>
      <c r="F496" s="247"/>
      <c r="G496" s="247"/>
      <c r="H496" s="247"/>
      <c r="I496" s="247"/>
      <c r="J496" s="247"/>
      <c r="K496" s="247"/>
    </row>
    <row r="497" spans="3:11">
      <c r="C497" s="247"/>
      <c r="D497" s="247"/>
      <c r="E497" s="247"/>
      <c r="F497" s="247"/>
      <c r="G497" s="247"/>
      <c r="H497" s="247"/>
      <c r="I497" s="247"/>
      <c r="J497" s="247"/>
      <c r="K497" s="247"/>
    </row>
    <row r="498" spans="3:11">
      <c r="C498" s="247"/>
      <c r="D498" s="247"/>
      <c r="E498" s="247"/>
      <c r="F498" s="247"/>
      <c r="G498" s="247"/>
      <c r="H498" s="247"/>
      <c r="I498" s="247"/>
      <c r="J498" s="247"/>
      <c r="K498" s="247"/>
    </row>
    <row r="499" spans="3:11">
      <c r="C499" s="247"/>
      <c r="D499" s="247"/>
      <c r="E499" s="247"/>
      <c r="F499" s="247"/>
      <c r="G499" s="247"/>
      <c r="H499" s="247"/>
      <c r="I499" s="247"/>
      <c r="J499" s="247"/>
      <c r="K499" s="247"/>
    </row>
    <row r="500" spans="3:11">
      <c r="C500" s="247"/>
      <c r="D500" s="247"/>
      <c r="E500" s="247"/>
      <c r="F500" s="247"/>
      <c r="G500" s="247"/>
      <c r="H500" s="247"/>
      <c r="I500" s="247"/>
      <c r="J500" s="247"/>
      <c r="K500" s="247"/>
    </row>
    <row r="501" spans="3:11">
      <c r="C501" s="247"/>
      <c r="D501" s="247"/>
      <c r="E501" s="247"/>
      <c r="F501" s="247"/>
      <c r="G501" s="247"/>
      <c r="H501" s="247"/>
      <c r="I501" s="247"/>
      <c r="J501" s="247"/>
      <c r="K501" s="247"/>
    </row>
    <row r="502" spans="3:11">
      <c r="C502" s="247"/>
      <c r="D502" s="247"/>
      <c r="E502" s="247"/>
      <c r="F502" s="247"/>
      <c r="G502" s="247"/>
      <c r="H502" s="247"/>
      <c r="I502" s="247"/>
      <c r="J502" s="247"/>
      <c r="K502" s="247"/>
    </row>
    <row r="503" spans="3:11">
      <c r="C503" s="247"/>
      <c r="D503" s="247"/>
      <c r="E503" s="247"/>
      <c r="F503" s="247"/>
      <c r="G503" s="247"/>
      <c r="H503" s="247"/>
      <c r="I503" s="247"/>
      <c r="J503" s="247"/>
      <c r="K503" s="247"/>
    </row>
    <row r="504" spans="3:11">
      <c r="C504" s="247"/>
      <c r="D504" s="247"/>
      <c r="E504" s="247"/>
      <c r="F504" s="247"/>
      <c r="G504" s="247"/>
      <c r="H504" s="247"/>
      <c r="I504" s="247"/>
      <c r="J504" s="247"/>
      <c r="K504" s="247"/>
    </row>
    <row r="505" spans="3:11">
      <c r="C505" s="247"/>
      <c r="D505" s="247"/>
      <c r="E505" s="247"/>
      <c r="F505" s="247"/>
      <c r="G505" s="247"/>
      <c r="H505" s="247"/>
      <c r="I505" s="247"/>
      <c r="J505" s="247"/>
      <c r="K505" s="247"/>
    </row>
    <row r="506" spans="3:11">
      <c r="C506" s="247"/>
      <c r="D506" s="247"/>
      <c r="E506" s="247"/>
      <c r="F506" s="247"/>
      <c r="G506" s="247"/>
      <c r="H506" s="247"/>
      <c r="I506" s="247"/>
      <c r="J506" s="247"/>
      <c r="K506" s="247"/>
    </row>
    <row r="507" spans="3:11">
      <c r="C507" s="247"/>
      <c r="D507" s="247"/>
      <c r="E507" s="247"/>
      <c r="F507" s="247"/>
      <c r="G507" s="247"/>
      <c r="H507" s="247"/>
      <c r="I507" s="247"/>
      <c r="J507" s="247"/>
      <c r="K507" s="247"/>
    </row>
    <row r="508" spans="3:11">
      <c r="C508" s="247"/>
      <c r="D508" s="247"/>
      <c r="E508" s="247"/>
      <c r="F508" s="247"/>
      <c r="G508" s="247"/>
      <c r="H508" s="247"/>
      <c r="I508" s="247"/>
      <c r="J508" s="247"/>
      <c r="K508" s="247"/>
    </row>
    <row r="509" spans="3:11">
      <c r="C509" s="247"/>
      <c r="D509" s="247"/>
      <c r="E509" s="247"/>
      <c r="F509" s="247"/>
      <c r="G509" s="247"/>
      <c r="H509" s="247"/>
      <c r="I509" s="247"/>
      <c r="J509" s="247"/>
      <c r="K509" s="247"/>
    </row>
    <row r="510" spans="3:11">
      <c r="C510" s="247"/>
      <c r="D510" s="247"/>
      <c r="E510" s="247"/>
      <c r="F510" s="247"/>
      <c r="G510" s="247"/>
      <c r="H510" s="247"/>
      <c r="I510" s="247"/>
      <c r="J510" s="247"/>
      <c r="K510" s="247"/>
    </row>
    <row r="511" spans="3:11">
      <c r="C511" s="247"/>
      <c r="D511" s="247"/>
      <c r="E511" s="247"/>
      <c r="F511" s="247"/>
      <c r="G511" s="247"/>
      <c r="H511" s="247"/>
      <c r="I511" s="247"/>
      <c r="J511" s="247"/>
      <c r="K511" s="247"/>
    </row>
    <row r="512" spans="3:11">
      <c r="C512" s="247"/>
      <c r="D512" s="247"/>
      <c r="E512" s="247"/>
      <c r="F512" s="247"/>
      <c r="G512" s="247"/>
      <c r="H512" s="247"/>
      <c r="I512" s="247"/>
      <c r="J512" s="247"/>
      <c r="K512" s="247"/>
    </row>
    <row r="513" spans="3:11">
      <c r="C513" s="247"/>
      <c r="D513" s="247"/>
      <c r="E513" s="247"/>
      <c r="F513" s="247"/>
      <c r="G513" s="247"/>
      <c r="H513" s="247"/>
      <c r="I513" s="247"/>
      <c r="J513" s="247"/>
      <c r="K513" s="247"/>
    </row>
    <row r="514" spans="3:11">
      <c r="C514" s="247"/>
      <c r="D514" s="247"/>
      <c r="E514" s="247"/>
      <c r="F514" s="247"/>
      <c r="G514" s="247"/>
      <c r="H514" s="247"/>
      <c r="I514" s="247"/>
      <c r="J514" s="247"/>
      <c r="K514" s="247"/>
    </row>
    <row r="515" spans="3:11">
      <c r="C515" s="247"/>
      <c r="D515" s="247"/>
      <c r="E515" s="247"/>
      <c r="F515" s="247"/>
      <c r="G515" s="247"/>
      <c r="H515" s="247"/>
      <c r="I515" s="247"/>
      <c r="J515" s="247"/>
      <c r="K515" s="247"/>
    </row>
    <row r="516" spans="3:11">
      <c r="C516" s="247"/>
      <c r="D516" s="247"/>
      <c r="E516" s="247"/>
      <c r="F516" s="247"/>
      <c r="G516" s="247"/>
      <c r="H516" s="247"/>
      <c r="I516" s="247"/>
      <c r="J516" s="247"/>
      <c r="K516" s="247"/>
    </row>
    <row r="517" spans="3:11">
      <c r="C517" s="247"/>
      <c r="D517" s="247"/>
      <c r="E517" s="247"/>
      <c r="F517" s="247"/>
      <c r="G517" s="247"/>
      <c r="H517" s="247"/>
      <c r="I517" s="247"/>
      <c r="J517" s="247"/>
      <c r="K517" s="247"/>
    </row>
    <row r="518" spans="3:11">
      <c r="C518" s="247"/>
      <c r="D518" s="247"/>
      <c r="E518" s="247"/>
      <c r="F518" s="247"/>
      <c r="G518" s="247"/>
      <c r="H518" s="247"/>
      <c r="I518" s="247"/>
      <c r="J518" s="247"/>
      <c r="K518" s="247"/>
    </row>
    <row r="519" spans="3:11">
      <c r="C519" s="247"/>
      <c r="D519" s="247"/>
      <c r="E519" s="247"/>
      <c r="F519" s="247"/>
      <c r="G519" s="247"/>
      <c r="H519" s="247"/>
      <c r="I519" s="247"/>
      <c r="J519" s="247"/>
      <c r="K519" s="247"/>
    </row>
    <row r="520" spans="3:11">
      <c r="C520" s="247"/>
      <c r="D520" s="247"/>
      <c r="E520" s="247"/>
      <c r="F520" s="247"/>
      <c r="G520" s="247"/>
      <c r="H520" s="247"/>
      <c r="I520" s="247"/>
      <c r="J520" s="247"/>
      <c r="K520" s="247"/>
    </row>
    <row r="521" spans="3:11">
      <c r="C521" s="247"/>
      <c r="D521" s="247"/>
      <c r="E521" s="247"/>
      <c r="F521" s="247"/>
      <c r="G521" s="247"/>
      <c r="H521" s="247"/>
      <c r="I521" s="247"/>
      <c r="J521" s="247"/>
      <c r="K521" s="247"/>
    </row>
    <row r="522" spans="3:11">
      <c r="C522" s="247"/>
      <c r="D522" s="247"/>
      <c r="E522" s="247"/>
      <c r="F522" s="247"/>
      <c r="G522" s="247"/>
      <c r="H522" s="247"/>
      <c r="I522" s="247"/>
      <c r="J522" s="247"/>
      <c r="K522" s="247"/>
    </row>
    <row r="523" spans="3:11">
      <c r="C523" s="247"/>
      <c r="D523" s="247"/>
      <c r="E523" s="247"/>
      <c r="F523" s="247"/>
      <c r="G523" s="247"/>
      <c r="H523" s="247"/>
      <c r="I523" s="247"/>
      <c r="J523" s="247"/>
      <c r="K523" s="247"/>
    </row>
    <row r="524" spans="3:11">
      <c r="C524" s="247"/>
      <c r="D524" s="247"/>
      <c r="E524" s="247"/>
      <c r="F524" s="247"/>
      <c r="G524" s="247"/>
      <c r="H524" s="247"/>
      <c r="I524" s="247"/>
      <c r="J524" s="247"/>
      <c r="K524" s="247"/>
    </row>
    <row r="525" spans="3:11">
      <c r="C525" s="247"/>
      <c r="D525" s="247"/>
      <c r="E525" s="247"/>
      <c r="F525" s="247"/>
      <c r="G525" s="247"/>
      <c r="H525" s="247"/>
      <c r="I525" s="247"/>
      <c r="J525" s="247"/>
      <c r="K525" s="247"/>
    </row>
    <row r="526" spans="3:11">
      <c r="C526" s="247"/>
      <c r="D526" s="247"/>
      <c r="E526" s="247"/>
      <c r="F526" s="247"/>
      <c r="G526" s="247"/>
      <c r="H526" s="247"/>
      <c r="I526" s="247"/>
      <c r="J526" s="247"/>
      <c r="K526" s="247"/>
    </row>
    <row r="527" spans="3:11">
      <c r="C527" s="247"/>
      <c r="D527" s="247"/>
      <c r="E527" s="247"/>
      <c r="F527" s="247"/>
      <c r="G527" s="247"/>
      <c r="H527" s="247"/>
      <c r="I527" s="247"/>
      <c r="J527" s="247"/>
      <c r="K527" s="247"/>
    </row>
    <row r="528" spans="3:11">
      <c r="C528" s="247"/>
      <c r="D528" s="247"/>
      <c r="E528" s="247"/>
      <c r="F528" s="247"/>
      <c r="G528" s="247"/>
      <c r="H528" s="247"/>
      <c r="I528" s="247"/>
      <c r="J528" s="247"/>
      <c r="K528" s="247"/>
    </row>
    <row r="529" spans="3:11">
      <c r="C529" s="247"/>
      <c r="D529" s="247"/>
      <c r="E529" s="247"/>
      <c r="F529" s="247"/>
      <c r="G529" s="247"/>
      <c r="H529" s="247"/>
      <c r="I529" s="247"/>
      <c r="J529" s="247"/>
      <c r="K529" s="247"/>
    </row>
    <row r="530" spans="3:11">
      <c r="C530" s="247"/>
      <c r="D530" s="247"/>
      <c r="E530" s="247"/>
      <c r="F530" s="247"/>
      <c r="G530" s="247"/>
      <c r="H530" s="247"/>
      <c r="I530" s="247"/>
      <c r="J530" s="247"/>
      <c r="K530" s="247"/>
    </row>
    <row r="531" spans="3:11">
      <c r="C531" s="247"/>
      <c r="D531" s="247"/>
      <c r="E531" s="247"/>
      <c r="F531" s="247"/>
      <c r="G531" s="247"/>
      <c r="H531" s="247"/>
      <c r="I531" s="247"/>
      <c r="J531" s="247"/>
      <c r="K531" s="247"/>
    </row>
    <row r="532" spans="3:11">
      <c r="C532" s="258"/>
      <c r="D532" s="258"/>
      <c r="E532" s="258"/>
      <c r="F532" s="258"/>
      <c r="G532" s="258"/>
      <c r="H532" s="258"/>
      <c r="I532" s="258"/>
      <c r="J532" s="258"/>
      <c r="K532" s="258"/>
    </row>
    <row r="533" spans="3:11">
      <c r="C533" s="258"/>
      <c r="D533" s="258"/>
      <c r="E533" s="258"/>
      <c r="F533" s="258"/>
      <c r="G533" s="258"/>
      <c r="H533" s="258"/>
      <c r="I533" s="258"/>
      <c r="J533" s="258"/>
      <c r="K533" s="258"/>
    </row>
    <row r="534" spans="3:11">
      <c r="C534" s="258"/>
      <c r="D534" s="258"/>
      <c r="E534" s="258"/>
      <c r="F534" s="258"/>
      <c r="G534" s="258"/>
      <c r="H534" s="258"/>
      <c r="I534" s="258"/>
      <c r="J534" s="258"/>
      <c r="K534" s="258"/>
    </row>
    <row r="535" spans="3:11">
      <c r="C535" s="258"/>
      <c r="D535" s="258"/>
      <c r="E535" s="258"/>
      <c r="F535" s="258"/>
      <c r="G535" s="258"/>
      <c r="H535" s="258"/>
      <c r="I535" s="258"/>
      <c r="J535" s="258"/>
      <c r="K535" s="258"/>
    </row>
    <row r="536" spans="3:11">
      <c r="C536" s="258"/>
      <c r="D536" s="258"/>
      <c r="E536" s="258"/>
      <c r="F536" s="258"/>
      <c r="G536" s="258"/>
      <c r="H536" s="258"/>
      <c r="I536" s="258"/>
      <c r="J536" s="258"/>
      <c r="K536" s="258"/>
    </row>
    <row r="537" spans="3:11">
      <c r="C537" s="258"/>
      <c r="D537" s="258"/>
      <c r="E537" s="258"/>
      <c r="F537" s="258"/>
      <c r="G537" s="258"/>
      <c r="H537" s="258"/>
      <c r="I537" s="258"/>
      <c r="J537" s="258"/>
      <c r="K537" s="258"/>
    </row>
    <row r="538" spans="3:11">
      <c r="C538" s="258"/>
      <c r="D538" s="258"/>
      <c r="E538" s="258"/>
      <c r="F538" s="258"/>
      <c r="G538" s="258"/>
      <c r="H538" s="258"/>
      <c r="I538" s="258"/>
      <c r="J538" s="258"/>
      <c r="K538" s="258"/>
    </row>
    <row r="539" spans="3:11">
      <c r="C539" s="258"/>
      <c r="D539" s="258"/>
      <c r="E539" s="258"/>
      <c r="F539" s="258"/>
      <c r="G539" s="258"/>
      <c r="H539" s="258"/>
      <c r="I539" s="258"/>
      <c r="J539" s="258"/>
      <c r="K539" s="258"/>
    </row>
    <row r="540" spans="3:11">
      <c r="C540" s="258"/>
      <c r="D540" s="258"/>
      <c r="E540" s="258"/>
      <c r="F540" s="258"/>
      <c r="G540" s="258"/>
      <c r="H540" s="258"/>
      <c r="I540" s="258"/>
      <c r="J540" s="258"/>
      <c r="K540" s="258"/>
    </row>
    <row r="541" spans="3:11">
      <c r="C541" s="258"/>
      <c r="D541" s="258"/>
      <c r="E541" s="258"/>
      <c r="F541" s="258"/>
      <c r="G541" s="258"/>
      <c r="H541" s="258"/>
      <c r="I541" s="258"/>
      <c r="J541" s="258"/>
      <c r="K541" s="258"/>
    </row>
    <row r="542" spans="3:11">
      <c r="C542" s="258"/>
      <c r="D542" s="258"/>
      <c r="E542" s="258"/>
      <c r="F542" s="258"/>
      <c r="G542" s="258"/>
      <c r="H542" s="258"/>
      <c r="I542" s="258"/>
      <c r="J542" s="258"/>
      <c r="K542" s="258"/>
    </row>
    <row r="543" spans="3:11">
      <c r="C543" s="258"/>
      <c r="D543" s="258"/>
      <c r="E543" s="258"/>
      <c r="F543" s="258"/>
      <c r="G543" s="258"/>
      <c r="H543" s="258"/>
      <c r="I543" s="258"/>
      <c r="J543" s="258"/>
      <c r="K543" s="258"/>
    </row>
    <row r="544" spans="3:11">
      <c r="C544" s="258"/>
      <c r="D544" s="258"/>
      <c r="E544" s="258"/>
      <c r="F544" s="258"/>
      <c r="G544" s="258"/>
      <c r="H544" s="258"/>
      <c r="I544" s="258"/>
      <c r="J544" s="258"/>
      <c r="K544" s="258"/>
    </row>
    <row r="545" spans="3:11">
      <c r="C545" s="258"/>
      <c r="D545" s="258"/>
      <c r="E545" s="258"/>
      <c r="F545" s="258"/>
      <c r="G545" s="258"/>
      <c r="H545" s="258"/>
      <c r="I545" s="258"/>
      <c r="J545" s="258"/>
      <c r="K545" s="258"/>
    </row>
    <row r="546" spans="3:11">
      <c r="C546" s="258"/>
      <c r="D546" s="258"/>
      <c r="E546" s="258"/>
      <c r="F546" s="258"/>
      <c r="G546" s="258"/>
      <c r="H546" s="258"/>
      <c r="I546" s="258"/>
      <c r="J546" s="258"/>
      <c r="K546" s="258"/>
    </row>
    <row r="547" spans="3:11">
      <c r="C547" s="258"/>
      <c r="D547" s="258"/>
      <c r="E547" s="258"/>
      <c r="F547" s="258"/>
      <c r="G547" s="258"/>
      <c r="H547" s="258"/>
      <c r="I547" s="258"/>
      <c r="J547" s="258"/>
      <c r="K547" s="258"/>
    </row>
    <row r="548" spans="3:11">
      <c r="C548" s="258"/>
      <c r="D548" s="258"/>
      <c r="E548" s="258"/>
      <c r="F548" s="258"/>
      <c r="G548" s="258"/>
      <c r="H548" s="258"/>
      <c r="I548" s="258"/>
      <c r="J548" s="258"/>
      <c r="K548" s="258"/>
    </row>
    <row r="549" spans="3:11">
      <c r="C549" s="258"/>
      <c r="D549" s="258"/>
      <c r="E549" s="258"/>
      <c r="F549" s="258"/>
      <c r="G549" s="258"/>
      <c r="H549" s="258"/>
      <c r="I549" s="258"/>
      <c r="J549" s="258"/>
      <c r="K549" s="258"/>
    </row>
    <row r="550" spans="3:11">
      <c r="C550" s="258"/>
      <c r="D550" s="258"/>
      <c r="E550" s="258"/>
      <c r="F550" s="258"/>
      <c r="G550" s="258"/>
      <c r="H550" s="258"/>
      <c r="I550" s="258"/>
      <c r="J550" s="258"/>
      <c r="K550" s="258"/>
    </row>
    <row r="551" spans="3:11">
      <c r="C551" s="258"/>
      <c r="D551" s="258"/>
      <c r="E551" s="258"/>
      <c r="F551" s="258"/>
      <c r="G551" s="258"/>
      <c r="H551" s="258"/>
      <c r="I551" s="258"/>
      <c r="J551" s="258"/>
      <c r="K551" s="258"/>
    </row>
    <row r="552" spans="3:11">
      <c r="C552" s="258"/>
      <c r="D552" s="258"/>
      <c r="E552" s="258"/>
      <c r="F552" s="258"/>
      <c r="G552" s="258"/>
      <c r="H552" s="258"/>
      <c r="I552" s="258"/>
      <c r="J552" s="258"/>
      <c r="K552" s="258"/>
    </row>
    <row r="553" spans="3:11">
      <c r="C553" s="258"/>
      <c r="D553" s="258"/>
      <c r="E553" s="258"/>
      <c r="F553" s="258"/>
      <c r="G553" s="258"/>
      <c r="H553" s="258"/>
      <c r="I553" s="258"/>
      <c r="J553" s="258"/>
      <c r="K553" s="258"/>
    </row>
    <row r="554" spans="3:11">
      <c r="C554" s="258"/>
      <c r="D554" s="258"/>
      <c r="E554" s="258"/>
      <c r="F554" s="258"/>
      <c r="G554" s="258"/>
      <c r="H554" s="258"/>
      <c r="I554" s="258"/>
      <c r="J554" s="258"/>
      <c r="K554" s="258"/>
    </row>
    <row r="555" spans="3:11">
      <c r="C555" s="258"/>
      <c r="D555" s="258"/>
      <c r="E555" s="258"/>
      <c r="F555" s="258"/>
      <c r="G555" s="258"/>
      <c r="H555" s="258"/>
      <c r="I555" s="258"/>
      <c r="J555" s="258"/>
      <c r="K555" s="258"/>
    </row>
    <row r="556" spans="3:11">
      <c r="C556" s="258"/>
      <c r="D556" s="258"/>
      <c r="E556" s="258"/>
      <c r="F556" s="258"/>
      <c r="G556" s="258"/>
      <c r="H556" s="258"/>
      <c r="I556" s="258"/>
      <c r="J556" s="258"/>
      <c r="K556" s="258"/>
    </row>
    <row r="557" spans="3:11">
      <c r="C557" s="258"/>
      <c r="D557" s="258"/>
      <c r="E557" s="258"/>
      <c r="F557" s="258"/>
      <c r="G557" s="258"/>
      <c r="H557" s="258"/>
      <c r="I557" s="258"/>
      <c r="J557" s="258"/>
      <c r="K557" s="258"/>
    </row>
    <row r="558" spans="3:11">
      <c r="C558" s="258"/>
      <c r="D558" s="258"/>
      <c r="E558" s="258"/>
      <c r="F558" s="258"/>
      <c r="G558" s="258"/>
      <c r="H558" s="258"/>
      <c r="I558" s="258"/>
      <c r="J558" s="258"/>
      <c r="K558" s="258"/>
    </row>
    <row r="559" spans="3:11">
      <c r="C559" s="258"/>
      <c r="D559" s="258"/>
      <c r="E559" s="258"/>
      <c r="F559" s="258"/>
      <c r="G559" s="258"/>
      <c r="H559" s="258"/>
      <c r="I559" s="258"/>
      <c r="J559" s="258"/>
      <c r="K559" s="258"/>
    </row>
    <row r="560" spans="3:11">
      <c r="C560" s="258"/>
      <c r="D560" s="258"/>
      <c r="E560" s="258"/>
      <c r="F560" s="258"/>
      <c r="G560" s="258"/>
      <c r="H560" s="258"/>
      <c r="I560" s="258"/>
      <c r="J560" s="258"/>
      <c r="K560" s="258"/>
    </row>
    <row r="561" spans="3:11">
      <c r="C561" s="258"/>
      <c r="D561" s="258"/>
      <c r="E561" s="258"/>
      <c r="F561" s="258"/>
      <c r="G561" s="258"/>
      <c r="H561" s="258"/>
      <c r="I561" s="258"/>
      <c r="J561" s="258"/>
      <c r="K561" s="258"/>
    </row>
    <row r="562" spans="3:11">
      <c r="C562" s="258"/>
      <c r="D562" s="258"/>
      <c r="E562" s="258"/>
      <c r="F562" s="258"/>
      <c r="G562" s="258"/>
      <c r="H562" s="258"/>
      <c r="I562" s="258"/>
      <c r="J562" s="258"/>
      <c r="K562" s="258"/>
    </row>
    <row r="563" spans="3:11">
      <c r="C563" s="258"/>
      <c r="D563" s="258"/>
      <c r="E563" s="258"/>
      <c r="F563" s="258"/>
      <c r="G563" s="258"/>
      <c r="H563" s="258"/>
      <c r="I563" s="258"/>
      <c r="J563" s="258"/>
      <c r="K563" s="258"/>
    </row>
    <row r="564" spans="3:11">
      <c r="C564" s="258"/>
      <c r="D564" s="258"/>
      <c r="E564" s="258"/>
      <c r="F564" s="258"/>
      <c r="G564" s="258"/>
      <c r="H564" s="258"/>
      <c r="I564" s="258"/>
      <c r="J564" s="258"/>
      <c r="K564" s="258"/>
    </row>
    <row r="565" spans="3:11">
      <c r="C565" s="258"/>
      <c r="D565" s="258"/>
      <c r="E565" s="258"/>
      <c r="F565" s="258"/>
      <c r="G565" s="258"/>
      <c r="H565" s="258"/>
      <c r="I565" s="258"/>
      <c r="J565" s="258"/>
      <c r="K565" s="258"/>
    </row>
  </sheetData>
  <mergeCells count="162">
    <mergeCell ref="A63:B63"/>
    <mergeCell ref="A64:B64"/>
    <mergeCell ref="A65:B65"/>
    <mergeCell ref="A66:B66"/>
    <mergeCell ref="A98:B98"/>
    <mergeCell ref="A99:B99"/>
    <mergeCell ref="A126:B126"/>
    <mergeCell ref="A62:B62"/>
    <mergeCell ref="A53:B53"/>
    <mergeCell ref="A54:B54"/>
    <mergeCell ref="A55:B55"/>
    <mergeCell ref="A56:B56"/>
    <mergeCell ref="A59:B59"/>
    <mergeCell ref="A57:B57"/>
    <mergeCell ref="A58:B58"/>
    <mergeCell ref="A60:B60"/>
    <mergeCell ref="A61:B61"/>
    <mergeCell ref="A80:B80"/>
    <mergeCell ref="A81:B81"/>
    <mergeCell ref="A46:B46"/>
    <mergeCell ref="A47:B47"/>
    <mergeCell ref="A49:B49"/>
    <mergeCell ref="A50:B50"/>
    <mergeCell ref="A51:B51"/>
    <mergeCell ref="A22:B22"/>
    <mergeCell ref="A44:B44"/>
    <mergeCell ref="A45:B45"/>
    <mergeCell ref="A52:B52"/>
    <mergeCell ref="A40:B40"/>
    <mergeCell ref="A41:B41"/>
    <mergeCell ref="A42:B42"/>
    <mergeCell ref="A43:B43"/>
    <mergeCell ref="A48:B48"/>
    <mergeCell ref="K1:N1"/>
    <mergeCell ref="K2:N2"/>
    <mergeCell ref="K3:N3"/>
    <mergeCell ref="M15:M16"/>
    <mergeCell ref="N15:N16"/>
    <mergeCell ref="A10:N10"/>
    <mergeCell ref="L15:L16"/>
    <mergeCell ref="C11:L11"/>
    <mergeCell ref="J15:J16"/>
    <mergeCell ref="I15:I16"/>
    <mergeCell ref="A15:B16"/>
    <mergeCell ref="C12:L12"/>
    <mergeCell ref="E13:L13"/>
    <mergeCell ref="K15:K16"/>
    <mergeCell ref="C15:H16"/>
    <mergeCell ref="K4:N4"/>
    <mergeCell ref="K5:N5"/>
    <mergeCell ref="K7:N7"/>
    <mergeCell ref="L8:N8"/>
    <mergeCell ref="D148:E148"/>
    <mergeCell ref="D149:F149"/>
    <mergeCell ref="A140:B140"/>
    <mergeCell ref="A141:B141"/>
    <mergeCell ref="A137:B137"/>
    <mergeCell ref="C139:H139"/>
    <mergeCell ref="A97:B97"/>
    <mergeCell ref="A113:B113"/>
    <mergeCell ref="A100:B100"/>
    <mergeCell ref="A102:B102"/>
    <mergeCell ref="A103:B103"/>
    <mergeCell ref="A104:B104"/>
    <mergeCell ref="A130:B130"/>
    <mergeCell ref="A131:B131"/>
    <mergeCell ref="A106:B106"/>
    <mergeCell ref="A147:C147"/>
    <mergeCell ref="C132:H132"/>
    <mergeCell ref="C133:H133"/>
    <mergeCell ref="C134:H134"/>
    <mergeCell ref="C135:H135"/>
    <mergeCell ref="C136:H136"/>
    <mergeCell ref="C137:H137"/>
    <mergeCell ref="A114:B114"/>
    <mergeCell ref="C130:H130"/>
    <mergeCell ref="C129:H129"/>
    <mergeCell ref="A129:B129"/>
    <mergeCell ref="A95:B95"/>
    <mergeCell ref="A82:B82"/>
    <mergeCell ref="A83:B83"/>
    <mergeCell ref="A84:B84"/>
    <mergeCell ref="A94:B94"/>
    <mergeCell ref="A85:B85"/>
    <mergeCell ref="A89:B89"/>
    <mergeCell ref="A90:B90"/>
    <mergeCell ref="A91:B91"/>
    <mergeCell ref="A92:B92"/>
    <mergeCell ref="A110:B110"/>
    <mergeCell ref="A96:B96"/>
    <mergeCell ref="A124:B124"/>
    <mergeCell ref="A125:B125"/>
    <mergeCell ref="A144:C144"/>
    <mergeCell ref="C140:H140"/>
    <mergeCell ref="A68:B68"/>
    <mergeCell ref="A69:B69"/>
    <mergeCell ref="A70:B70"/>
    <mergeCell ref="A71:B71"/>
    <mergeCell ref="A108:B108"/>
    <mergeCell ref="A111:B111"/>
    <mergeCell ref="A93:B93"/>
    <mergeCell ref="A105:B105"/>
    <mergeCell ref="A72:B72"/>
    <mergeCell ref="A74:B74"/>
    <mergeCell ref="A75:B75"/>
    <mergeCell ref="A101:B101"/>
    <mergeCell ref="A73:B73"/>
    <mergeCell ref="A123:B123"/>
    <mergeCell ref="A121:B121"/>
    <mergeCell ref="A122:B122"/>
    <mergeCell ref="A109:B109"/>
    <mergeCell ref="A76:B76"/>
    <mergeCell ref="A77:B77"/>
    <mergeCell ref="A78:B78"/>
    <mergeCell ref="A79:B79"/>
    <mergeCell ref="A139:B139"/>
    <mergeCell ref="A17:B17"/>
    <mergeCell ref="A23:B23"/>
    <mergeCell ref="A39:B39"/>
    <mergeCell ref="A27:B27"/>
    <mergeCell ref="A30:B30"/>
    <mergeCell ref="A32:B32"/>
    <mergeCell ref="A34:B34"/>
    <mergeCell ref="A37:B37"/>
    <mergeCell ref="A38:B38"/>
    <mergeCell ref="A33:B33"/>
    <mergeCell ref="A35:B35"/>
    <mergeCell ref="A29:B29"/>
    <mergeCell ref="A31:B31"/>
    <mergeCell ref="A36:B36"/>
    <mergeCell ref="A18:B18"/>
    <mergeCell ref="A20:B20"/>
    <mergeCell ref="A19:B19"/>
    <mergeCell ref="A25:B25"/>
    <mergeCell ref="A28:B28"/>
    <mergeCell ref="A21:B21"/>
    <mergeCell ref="A24:B24"/>
    <mergeCell ref="A26:B26"/>
    <mergeCell ref="A149:B149"/>
    <mergeCell ref="A116:B116"/>
    <mergeCell ref="A117:B117"/>
    <mergeCell ref="A118:B118"/>
    <mergeCell ref="A119:B119"/>
    <mergeCell ref="A127:B127"/>
    <mergeCell ref="A120:B120"/>
    <mergeCell ref="A128:B128"/>
    <mergeCell ref="A86:B86"/>
    <mergeCell ref="A87:B87"/>
    <mergeCell ref="A88:B88"/>
    <mergeCell ref="A148:C148"/>
    <mergeCell ref="C138:H138"/>
    <mergeCell ref="A133:B133"/>
    <mergeCell ref="A134:B134"/>
    <mergeCell ref="A135:B135"/>
    <mergeCell ref="A136:B136"/>
    <mergeCell ref="C141:H141"/>
    <mergeCell ref="A132:B132"/>
    <mergeCell ref="A138:B138"/>
    <mergeCell ref="G145:L145"/>
    <mergeCell ref="C131:H131"/>
    <mergeCell ref="A112:B112"/>
    <mergeCell ref="A107:B107"/>
  </mergeCells>
  <pageMargins left="0.19685039370078741" right="0.19685039370078741" top="0.39370078740157483" bottom="0.59055118110236227" header="0.31496062992125984" footer="0.31496062992125984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U89"/>
  <sheetViews>
    <sheetView topLeftCell="A78" zoomScaleNormal="100" zoomScaleSheetLayoutView="100" workbookViewId="0">
      <selection activeCell="C82" sqref="C82"/>
    </sheetView>
  </sheetViews>
  <sheetFormatPr defaultRowHeight="14.4"/>
  <cols>
    <col min="1" max="1" width="38.6640625" style="196" customWidth="1"/>
    <col min="2" max="2" width="22.77734375" style="265" customWidth="1"/>
    <col min="3" max="3" width="81.44140625" style="70" customWidth="1"/>
    <col min="4" max="182" width="8.88671875" style="196"/>
    <col min="183" max="183" width="38.6640625" style="196" customWidth="1"/>
    <col min="184" max="184" width="17.33203125" style="196" customWidth="1"/>
    <col min="185" max="185" width="37.5546875" style="196" customWidth="1"/>
    <col min="186" max="186" width="13.33203125" style="196" customWidth="1"/>
    <col min="187" max="187" width="11.44140625" style="196" bestFit="1" customWidth="1"/>
    <col min="188" max="190" width="8.88671875" style="196"/>
    <col min="191" max="191" width="10.6640625" style="196" customWidth="1"/>
    <col min="192" max="438" width="8.88671875" style="196"/>
    <col min="439" max="439" width="38.6640625" style="196" customWidth="1"/>
    <col min="440" max="440" width="17.33203125" style="196" customWidth="1"/>
    <col min="441" max="441" width="37.5546875" style="196" customWidth="1"/>
    <col min="442" max="442" width="13.33203125" style="196" customWidth="1"/>
    <col min="443" max="443" width="11.44140625" style="196" bestFit="1" customWidth="1"/>
    <col min="444" max="446" width="8.88671875" style="196"/>
    <col min="447" max="447" width="10.6640625" style="196" customWidth="1"/>
    <col min="448" max="694" width="8.88671875" style="196"/>
    <col min="695" max="695" width="38.6640625" style="196" customWidth="1"/>
    <col min="696" max="696" width="17.33203125" style="196" customWidth="1"/>
    <col min="697" max="697" width="37.5546875" style="196" customWidth="1"/>
    <col min="698" max="698" width="13.33203125" style="196" customWidth="1"/>
    <col min="699" max="699" width="11.44140625" style="196" bestFit="1" customWidth="1"/>
    <col min="700" max="702" width="8.88671875" style="196"/>
    <col min="703" max="703" width="10.6640625" style="196" customWidth="1"/>
    <col min="704" max="950" width="8.88671875" style="196"/>
    <col min="951" max="951" width="38.6640625" style="196" customWidth="1"/>
    <col min="952" max="952" width="17.33203125" style="196" customWidth="1"/>
    <col min="953" max="953" width="37.5546875" style="196" customWidth="1"/>
    <col min="954" max="954" width="13.33203125" style="196" customWidth="1"/>
    <col min="955" max="955" width="11.44140625" style="196" bestFit="1" customWidth="1"/>
    <col min="956" max="958" width="8.88671875" style="196"/>
    <col min="959" max="959" width="10.6640625" style="196" customWidth="1"/>
    <col min="960" max="1206" width="8.88671875" style="196"/>
    <col min="1207" max="1207" width="38.6640625" style="196" customWidth="1"/>
    <col min="1208" max="1208" width="17.33203125" style="196" customWidth="1"/>
    <col min="1209" max="1209" width="37.5546875" style="196" customWidth="1"/>
    <col min="1210" max="1210" width="13.33203125" style="196" customWidth="1"/>
    <col min="1211" max="1211" width="11.44140625" style="196" bestFit="1" customWidth="1"/>
    <col min="1212" max="1214" width="8.88671875" style="196"/>
    <col min="1215" max="1215" width="10.6640625" style="196" customWidth="1"/>
    <col min="1216" max="1462" width="8.88671875" style="196"/>
    <col min="1463" max="1463" width="38.6640625" style="196" customWidth="1"/>
    <col min="1464" max="1464" width="17.33203125" style="196" customWidth="1"/>
    <col min="1465" max="1465" width="37.5546875" style="196" customWidth="1"/>
    <col min="1466" max="1466" width="13.33203125" style="196" customWidth="1"/>
    <col min="1467" max="1467" width="11.44140625" style="196" bestFit="1" customWidth="1"/>
    <col min="1468" max="1470" width="8.88671875" style="196"/>
    <col min="1471" max="1471" width="10.6640625" style="196" customWidth="1"/>
    <col min="1472" max="1718" width="8.88671875" style="196"/>
    <col min="1719" max="1719" width="38.6640625" style="196" customWidth="1"/>
    <col min="1720" max="1720" width="17.33203125" style="196" customWidth="1"/>
    <col min="1721" max="1721" width="37.5546875" style="196" customWidth="1"/>
    <col min="1722" max="1722" width="13.33203125" style="196" customWidth="1"/>
    <col min="1723" max="1723" width="11.44140625" style="196" bestFit="1" customWidth="1"/>
    <col min="1724" max="1726" width="8.88671875" style="196"/>
    <col min="1727" max="1727" width="10.6640625" style="196" customWidth="1"/>
    <col min="1728" max="1974" width="8.88671875" style="196"/>
    <col min="1975" max="1975" width="38.6640625" style="196" customWidth="1"/>
    <col min="1976" max="1976" width="17.33203125" style="196" customWidth="1"/>
    <col min="1977" max="1977" width="37.5546875" style="196" customWidth="1"/>
    <col min="1978" max="1978" width="13.33203125" style="196" customWidth="1"/>
    <col min="1979" max="1979" width="11.44140625" style="196" bestFit="1" customWidth="1"/>
    <col min="1980" max="1982" width="8.88671875" style="196"/>
    <col min="1983" max="1983" width="10.6640625" style="196" customWidth="1"/>
    <col min="1984" max="2230" width="8.88671875" style="196"/>
    <col min="2231" max="2231" width="38.6640625" style="196" customWidth="1"/>
    <col min="2232" max="2232" width="17.33203125" style="196" customWidth="1"/>
    <col min="2233" max="2233" width="37.5546875" style="196" customWidth="1"/>
    <col min="2234" max="2234" width="13.33203125" style="196" customWidth="1"/>
    <col min="2235" max="2235" width="11.44140625" style="196" bestFit="1" customWidth="1"/>
    <col min="2236" max="2238" width="8.88671875" style="196"/>
    <col min="2239" max="2239" width="10.6640625" style="196" customWidth="1"/>
    <col min="2240" max="2486" width="8.88671875" style="196"/>
    <col min="2487" max="2487" width="38.6640625" style="196" customWidth="1"/>
    <col min="2488" max="2488" width="17.33203125" style="196" customWidth="1"/>
    <col min="2489" max="2489" width="37.5546875" style="196" customWidth="1"/>
    <col min="2490" max="2490" width="13.33203125" style="196" customWidth="1"/>
    <col min="2491" max="2491" width="11.44140625" style="196" bestFit="1" customWidth="1"/>
    <col min="2492" max="2494" width="8.88671875" style="196"/>
    <col min="2495" max="2495" width="10.6640625" style="196" customWidth="1"/>
    <col min="2496" max="2742" width="8.88671875" style="196"/>
    <col min="2743" max="2743" width="38.6640625" style="196" customWidth="1"/>
    <col min="2744" max="2744" width="17.33203125" style="196" customWidth="1"/>
    <col min="2745" max="2745" width="37.5546875" style="196" customWidth="1"/>
    <col min="2746" max="2746" width="13.33203125" style="196" customWidth="1"/>
    <col min="2747" max="2747" width="11.44140625" style="196" bestFit="1" customWidth="1"/>
    <col min="2748" max="2750" width="8.88671875" style="196"/>
    <col min="2751" max="2751" width="10.6640625" style="196" customWidth="1"/>
    <col min="2752" max="2998" width="8.88671875" style="196"/>
    <col min="2999" max="2999" width="38.6640625" style="196" customWidth="1"/>
    <col min="3000" max="3000" width="17.33203125" style="196" customWidth="1"/>
    <col min="3001" max="3001" width="37.5546875" style="196" customWidth="1"/>
    <col min="3002" max="3002" width="13.33203125" style="196" customWidth="1"/>
    <col min="3003" max="3003" width="11.44140625" style="196" bestFit="1" customWidth="1"/>
    <col min="3004" max="3006" width="8.88671875" style="196"/>
    <col min="3007" max="3007" width="10.6640625" style="196" customWidth="1"/>
    <col min="3008" max="3254" width="8.88671875" style="196"/>
    <col min="3255" max="3255" width="38.6640625" style="196" customWidth="1"/>
    <col min="3256" max="3256" width="17.33203125" style="196" customWidth="1"/>
    <col min="3257" max="3257" width="37.5546875" style="196" customWidth="1"/>
    <col min="3258" max="3258" width="13.33203125" style="196" customWidth="1"/>
    <col min="3259" max="3259" width="11.44140625" style="196" bestFit="1" customWidth="1"/>
    <col min="3260" max="3262" width="8.88671875" style="196"/>
    <col min="3263" max="3263" width="10.6640625" style="196" customWidth="1"/>
    <col min="3264" max="3510" width="8.88671875" style="196"/>
    <col min="3511" max="3511" width="38.6640625" style="196" customWidth="1"/>
    <col min="3512" max="3512" width="17.33203125" style="196" customWidth="1"/>
    <col min="3513" max="3513" width="37.5546875" style="196" customWidth="1"/>
    <col min="3514" max="3514" width="13.33203125" style="196" customWidth="1"/>
    <col min="3515" max="3515" width="11.44140625" style="196" bestFit="1" customWidth="1"/>
    <col min="3516" max="3518" width="8.88671875" style="196"/>
    <col min="3519" max="3519" width="10.6640625" style="196" customWidth="1"/>
    <col min="3520" max="3766" width="8.88671875" style="196"/>
    <col min="3767" max="3767" width="38.6640625" style="196" customWidth="1"/>
    <col min="3768" max="3768" width="17.33203125" style="196" customWidth="1"/>
    <col min="3769" max="3769" width="37.5546875" style="196" customWidth="1"/>
    <col min="3770" max="3770" width="13.33203125" style="196" customWidth="1"/>
    <col min="3771" max="3771" width="11.44140625" style="196" bestFit="1" customWidth="1"/>
    <col min="3772" max="3774" width="8.88671875" style="196"/>
    <col min="3775" max="3775" width="10.6640625" style="196" customWidth="1"/>
    <col min="3776" max="4022" width="8.88671875" style="196"/>
    <col min="4023" max="4023" width="38.6640625" style="196" customWidth="1"/>
    <col min="4024" max="4024" width="17.33203125" style="196" customWidth="1"/>
    <col min="4025" max="4025" width="37.5546875" style="196" customWidth="1"/>
    <col min="4026" max="4026" width="13.33203125" style="196" customWidth="1"/>
    <col min="4027" max="4027" width="11.44140625" style="196" bestFit="1" customWidth="1"/>
    <col min="4028" max="4030" width="8.88671875" style="196"/>
    <col min="4031" max="4031" width="10.6640625" style="196" customWidth="1"/>
    <col min="4032" max="4278" width="8.88671875" style="196"/>
    <col min="4279" max="4279" width="38.6640625" style="196" customWidth="1"/>
    <col min="4280" max="4280" width="17.33203125" style="196" customWidth="1"/>
    <col min="4281" max="4281" width="37.5546875" style="196" customWidth="1"/>
    <col min="4282" max="4282" width="13.33203125" style="196" customWidth="1"/>
    <col min="4283" max="4283" width="11.44140625" style="196" bestFit="1" customWidth="1"/>
    <col min="4284" max="4286" width="8.88671875" style="196"/>
    <col min="4287" max="4287" width="10.6640625" style="196" customWidth="1"/>
    <col min="4288" max="4534" width="8.88671875" style="196"/>
    <col min="4535" max="4535" width="38.6640625" style="196" customWidth="1"/>
    <col min="4536" max="4536" width="17.33203125" style="196" customWidth="1"/>
    <col min="4537" max="4537" width="37.5546875" style="196" customWidth="1"/>
    <col min="4538" max="4538" width="13.33203125" style="196" customWidth="1"/>
    <col min="4539" max="4539" width="11.44140625" style="196" bestFit="1" customWidth="1"/>
    <col min="4540" max="4542" width="8.88671875" style="196"/>
    <col min="4543" max="4543" width="10.6640625" style="196" customWidth="1"/>
    <col min="4544" max="4790" width="8.88671875" style="196"/>
    <col min="4791" max="4791" width="38.6640625" style="196" customWidth="1"/>
    <col min="4792" max="4792" width="17.33203125" style="196" customWidth="1"/>
    <col min="4793" max="4793" width="37.5546875" style="196" customWidth="1"/>
    <col min="4794" max="4794" width="13.33203125" style="196" customWidth="1"/>
    <col min="4795" max="4795" width="11.44140625" style="196" bestFit="1" customWidth="1"/>
    <col min="4796" max="4798" width="8.88671875" style="196"/>
    <col min="4799" max="4799" width="10.6640625" style="196" customWidth="1"/>
    <col min="4800" max="5046" width="8.88671875" style="196"/>
    <col min="5047" max="5047" width="38.6640625" style="196" customWidth="1"/>
    <col min="5048" max="5048" width="17.33203125" style="196" customWidth="1"/>
    <col min="5049" max="5049" width="37.5546875" style="196" customWidth="1"/>
    <col min="5050" max="5050" width="13.33203125" style="196" customWidth="1"/>
    <col min="5051" max="5051" width="11.44140625" style="196" bestFit="1" customWidth="1"/>
    <col min="5052" max="5054" width="8.88671875" style="196"/>
    <col min="5055" max="5055" width="10.6640625" style="196" customWidth="1"/>
    <col min="5056" max="5302" width="8.88671875" style="196"/>
    <col min="5303" max="5303" width="38.6640625" style="196" customWidth="1"/>
    <col min="5304" max="5304" width="17.33203125" style="196" customWidth="1"/>
    <col min="5305" max="5305" width="37.5546875" style="196" customWidth="1"/>
    <col min="5306" max="5306" width="13.33203125" style="196" customWidth="1"/>
    <col min="5307" max="5307" width="11.44140625" style="196" bestFit="1" customWidth="1"/>
    <col min="5308" max="5310" width="8.88671875" style="196"/>
    <col min="5311" max="5311" width="10.6640625" style="196" customWidth="1"/>
    <col min="5312" max="5558" width="8.88671875" style="196"/>
    <col min="5559" max="5559" width="38.6640625" style="196" customWidth="1"/>
    <col min="5560" max="5560" width="17.33203125" style="196" customWidth="1"/>
    <col min="5561" max="5561" width="37.5546875" style="196" customWidth="1"/>
    <col min="5562" max="5562" width="13.33203125" style="196" customWidth="1"/>
    <col min="5563" max="5563" width="11.44140625" style="196" bestFit="1" customWidth="1"/>
    <col min="5564" max="5566" width="8.88671875" style="196"/>
    <col min="5567" max="5567" width="10.6640625" style="196" customWidth="1"/>
    <col min="5568" max="5814" width="8.88671875" style="196"/>
    <col min="5815" max="5815" width="38.6640625" style="196" customWidth="1"/>
    <col min="5816" max="5816" width="17.33203125" style="196" customWidth="1"/>
    <col min="5817" max="5817" width="37.5546875" style="196" customWidth="1"/>
    <col min="5818" max="5818" width="13.33203125" style="196" customWidth="1"/>
    <col min="5819" max="5819" width="11.44140625" style="196" bestFit="1" customWidth="1"/>
    <col min="5820" max="5822" width="8.88671875" style="196"/>
    <col min="5823" max="5823" width="10.6640625" style="196" customWidth="1"/>
    <col min="5824" max="6070" width="8.88671875" style="196"/>
    <col min="6071" max="6071" width="38.6640625" style="196" customWidth="1"/>
    <col min="6072" max="6072" width="17.33203125" style="196" customWidth="1"/>
    <col min="6073" max="6073" width="37.5546875" style="196" customWidth="1"/>
    <col min="6074" max="6074" width="13.33203125" style="196" customWidth="1"/>
    <col min="6075" max="6075" width="11.44140625" style="196" bestFit="1" customWidth="1"/>
    <col min="6076" max="6078" width="8.88671875" style="196"/>
    <col min="6079" max="6079" width="10.6640625" style="196" customWidth="1"/>
    <col min="6080" max="6326" width="8.88671875" style="196"/>
    <col min="6327" max="6327" width="38.6640625" style="196" customWidth="1"/>
    <col min="6328" max="6328" width="17.33203125" style="196" customWidth="1"/>
    <col min="6329" max="6329" width="37.5546875" style="196" customWidth="1"/>
    <col min="6330" max="6330" width="13.33203125" style="196" customWidth="1"/>
    <col min="6331" max="6331" width="11.44140625" style="196" bestFit="1" customWidth="1"/>
    <col min="6332" max="6334" width="8.88671875" style="196"/>
    <col min="6335" max="6335" width="10.6640625" style="196" customWidth="1"/>
    <col min="6336" max="6582" width="8.88671875" style="196"/>
    <col min="6583" max="6583" width="38.6640625" style="196" customWidth="1"/>
    <col min="6584" max="6584" width="17.33203125" style="196" customWidth="1"/>
    <col min="6585" max="6585" width="37.5546875" style="196" customWidth="1"/>
    <col min="6586" max="6586" width="13.33203125" style="196" customWidth="1"/>
    <col min="6587" max="6587" width="11.44140625" style="196" bestFit="1" customWidth="1"/>
    <col min="6588" max="6590" width="8.88671875" style="196"/>
    <col min="6591" max="6591" width="10.6640625" style="196" customWidth="1"/>
    <col min="6592" max="6838" width="8.88671875" style="196"/>
    <col min="6839" max="6839" width="38.6640625" style="196" customWidth="1"/>
    <col min="6840" max="6840" width="17.33203125" style="196" customWidth="1"/>
    <col min="6841" max="6841" width="37.5546875" style="196" customWidth="1"/>
    <col min="6842" max="6842" width="13.33203125" style="196" customWidth="1"/>
    <col min="6843" max="6843" width="11.44140625" style="196" bestFit="1" customWidth="1"/>
    <col min="6844" max="6846" width="8.88671875" style="196"/>
    <col min="6847" max="6847" width="10.6640625" style="196" customWidth="1"/>
    <col min="6848" max="7094" width="8.88671875" style="196"/>
    <col min="7095" max="7095" width="38.6640625" style="196" customWidth="1"/>
    <col min="7096" max="7096" width="17.33203125" style="196" customWidth="1"/>
    <col min="7097" max="7097" width="37.5546875" style="196" customWidth="1"/>
    <col min="7098" max="7098" width="13.33203125" style="196" customWidth="1"/>
    <col min="7099" max="7099" width="11.44140625" style="196" bestFit="1" customWidth="1"/>
    <col min="7100" max="7102" width="8.88671875" style="196"/>
    <col min="7103" max="7103" width="10.6640625" style="196" customWidth="1"/>
    <col min="7104" max="7350" width="8.88671875" style="196"/>
    <col min="7351" max="7351" width="38.6640625" style="196" customWidth="1"/>
    <col min="7352" max="7352" width="17.33203125" style="196" customWidth="1"/>
    <col min="7353" max="7353" width="37.5546875" style="196" customWidth="1"/>
    <col min="7354" max="7354" width="13.33203125" style="196" customWidth="1"/>
    <col min="7355" max="7355" width="11.44140625" style="196" bestFit="1" customWidth="1"/>
    <col min="7356" max="7358" width="8.88671875" style="196"/>
    <col min="7359" max="7359" width="10.6640625" style="196" customWidth="1"/>
    <col min="7360" max="7606" width="8.88671875" style="196"/>
    <col min="7607" max="7607" width="38.6640625" style="196" customWidth="1"/>
    <col min="7608" max="7608" width="17.33203125" style="196" customWidth="1"/>
    <col min="7609" max="7609" width="37.5546875" style="196" customWidth="1"/>
    <col min="7610" max="7610" width="13.33203125" style="196" customWidth="1"/>
    <col min="7611" max="7611" width="11.44140625" style="196" bestFit="1" customWidth="1"/>
    <col min="7612" max="7614" width="8.88671875" style="196"/>
    <col min="7615" max="7615" width="10.6640625" style="196" customWidth="1"/>
    <col min="7616" max="7862" width="8.88671875" style="196"/>
    <col min="7863" max="7863" width="38.6640625" style="196" customWidth="1"/>
    <col min="7864" max="7864" width="17.33203125" style="196" customWidth="1"/>
    <col min="7865" max="7865" width="37.5546875" style="196" customWidth="1"/>
    <col min="7866" max="7866" width="13.33203125" style="196" customWidth="1"/>
    <col min="7867" max="7867" width="11.44140625" style="196" bestFit="1" customWidth="1"/>
    <col min="7868" max="7870" width="8.88671875" style="196"/>
    <col min="7871" max="7871" width="10.6640625" style="196" customWidth="1"/>
    <col min="7872" max="8118" width="8.88671875" style="196"/>
    <col min="8119" max="8119" width="38.6640625" style="196" customWidth="1"/>
    <col min="8120" max="8120" width="17.33203125" style="196" customWidth="1"/>
    <col min="8121" max="8121" width="37.5546875" style="196" customWidth="1"/>
    <col min="8122" max="8122" width="13.33203125" style="196" customWidth="1"/>
    <col min="8123" max="8123" width="11.44140625" style="196" bestFit="1" customWidth="1"/>
    <col min="8124" max="8126" width="8.88671875" style="196"/>
    <col min="8127" max="8127" width="10.6640625" style="196" customWidth="1"/>
    <col min="8128" max="8374" width="8.88671875" style="196"/>
    <col min="8375" max="8375" width="38.6640625" style="196" customWidth="1"/>
    <col min="8376" max="8376" width="17.33203125" style="196" customWidth="1"/>
    <col min="8377" max="8377" width="37.5546875" style="196" customWidth="1"/>
    <col min="8378" max="8378" width="13.33203125" style="196" customWidth="1"/>
    <col min="8379" max="8379" width="11.44140625" style="196" bestFit="1" customWidth="1"/>
    <col min="8380" max="8382" width="8.88671875" style="196"/>
    <col min="8383" max="8383" width="10.6640625" style="196" customWidth="1"/>
    <col min="8384" max="8630" width="8.88671875" style="196"/>
    <col min="8631" max="8631" width="38.6640625" style="196" customWidth="1"/>
    <col min="8632" max="8632" width="17.33203125" style="196" customWidth="1"/>
    <col min="8633" max="8633" width="37.5546875" style="196" customWidth="1"/>
    <col min="8634" max="8634" width="13.33203125" style="196" customWidth="1"/>
    <col min="8635" max="8635" width="11.44140625" style="196" bestFit="1" customWidth="1"/>
    <col min="8636" max="8638" width="8.88671875" style="196"/>
    <col min="8639" max="8639" width="10.6640625" style="196" customWidth="1"/>
    <col min="8640" max="8886" width="8.88671875" style="196"/>
    <col min="8887" max="8887" width="38.6640625" style="196" customWidth="1"/>
    <col min="8888" max="8888" width="17.33203125" style="196" customWidth="1"/>
    <col min="8889" max="8889" width="37.5546875" style="196" customWidth="1"/>
    <col min="8890" max="8890" width="13.33203125" style="196" customWidth="1"/>
    <col min="8891" max="8891" width="11.44140625" style="196" bestFit="1" customWidth="1"/>
    <col min="8892" max="8894" width="8.88671875" style="196"/>
    <col min="8895" max="8895" width="10.6640625" style="196" customWidth="1"/>
    <col min="8896" max="9142" width="8.88671875" style="196"/>
    <col min="9143" max="9143" width="38.6640625" style="196" customWidth="1"/>
    <col min="9144" max="9144" width="17.33203125" style="196" customWidth="1"/>
    <col min="9145" max="9145" width="37.5546875" style="196" customWidth="1"/>
    <col min="9146" max="9146" width="13.33203125" style="196" customWidth="1"/>
    <col min="9147" max="9147" width="11.44140625" style="196" bestFit="1" customWidth="1"/>
    <col min="9148" max="9150" width="8.88671875" style="196"/>
    <col min="9151" max="9151" width="10.6640625" style="196" customWidth="1"/>
    <col min="9152" max="9398" width="8.88671875" style="196"/>
    <col min="9399" max="9399" width="38.6640625" style="196" customWidth="1"/>
    <col min="9400" max="9400" width="17.33203125" style="196" customWidth="1"/>
    <col min="9401" max="9401" width="37.5546875" style="196" customWidth="1"/>
    <col min="9402" max="9402" width="13.33203125" style="196" customWidth="1"/>
    <col min="9403" max="9403" width="11.44140625" style="196" bestFit="1" customWidth="1"/>
    <col min="9404" max="9406" width="8.88671875" style="196"/>
    <col min="9407" max="9407" width="10.6640625" style="196" customWidth="1"/>
    <col min="9408" max="9654" width="8.88671875" style="196"/>
    <col min="9655" max="9655" width="38.6640625" style="196" customWidth="1"/>
    <col min="9656" max="9656" width="17.33203125" style="196" customWidth="1"/>
    <col min="9657" max="9657" width="37.5546875" style="196" customWidth="1"/>
    <col min="9658" max="9658" width="13.33203125" style="196" customWidth="1"/>
    <col min="9659" max="9659" width="11.44140625" style="196" bestFit="1" customWidth="1"/>
    <col min="9660" max="9662" width="8.88671875" style="196"/>
    <col min="9663" max="9663" width="10.6640625" style="196" customWidth="1"/>
    <col min="9664" max="9910" width="8.88671875" style="196"/>
    <col min="9911" max="9911" width="38.6640625" style="196" customWidth="1"/>
    <col min="9912" max="9912" width="17.33203125" style="196" customWidth="1"/>
    <col min="9913" max="9913" width="37.5546875" style="196" customWidth="1"/>
    <col min="9914" max="9914" width="13.33203125" style="196" customWidth="1"/>
    <col min="9915" max="9915" width="11.44140625" style="196" bestFit="1" customWidth="1"/>
    <col min="9916" max="9918" width="8.88671875" style="196"/>
    <col min="9919" max="9919" width="10.6640625" style="196" customWidth="1"/>
    <col min="9920" max="10166" width="8.88671875" style="196"/>
    <col min="10167" max="10167" width="38.6640625" style="196" customWidth="1"/>
    <col min="10168" max="10168" width="17.33203125" style="196" customWidth="1"/>
    <col min="10169" max="10169" width="37.5546875" style="196" customWidth="1"/>
    <col min="10170" max="10170" width="13.33203125" style="196" customWidth="1"/>
    <col min="10171" max="10171" width="11.44140625" style="196" bestFit="1" customWidth="1"/>
    <col min="10172" max="10174" width="8.88671875" style="196"/>
    <col min="10175" max="10175" width="10.6640625" style="196" customWidth="1"/>
    <col min="10176" max="10422" width="8.88671875" style="196"/>
    <col min="10423" max="10423" width="38.6640625" style="196" customWidth="1"/>
    <col min="10424" max="10424" width="17.33203125" style="196" customWidth="1"/>
    <col min="10425" max="10425" width="37.5546875" style="196" customWidth="1"/>
    <col min="10426" max="10426" width="13.33203125" style="196" customWidth="1"/>
    <col min="10427" max="10427" width="11.44140625" style="196" bestFit="1" customWidth="1"/>
    <col min="10428" max="10430" width="8.88671875" style="196"/>
    <col min="10431" max="10431" width="10.6640625" style="196" customWidth="1"/>
    <col min="10432" max="10678" width="8.88671875" style="196"/>
    <col min="10679" max="10679" width="38.6640625" style="196" customWidth="1"/>
    <col min="10680" max="10680" width="17.33203125" style="196" customWidth="1"/>
    <col min="10681" max="10681" width="37.5546875" style="196" customWidth="1"/>
    <col min="10682" max="10682" width="13.33203125" style="196" customWidth="1"/>
    <col min="10683" max="10683" width="11.44140625" style="196" bestFit="1" customWidth="1"/>
    <col min="10684" max="10686" width="8.88671875" style="196"/>
    <col min="10687" max="10687" width="10.6640625" style="196" customWidth="1"/>
    <col min="10688" max="10934" width="8.88671875" style="196"/>
    <col min="10935" max="10935" width="38.6640625" style="196" customWidth="1"/>
    <col min="10936" max="10936" width="17.33203125" style="196" customWidth="1"/>
    <col min="10937" max="10937" width="37.5546875" style="196" customWidth="1"/>
    <col min="10938" max="10938" width="13.33203125" style="196" customWidth="1"/>
    <col min="10939" max="10939" width="11.44140625" style="196" bestFit="1" customWidth="1"/>
    <col min="10940" max="10942" width="8.88671875" style="196"/>
    <col min="10943" max="10943" width="10.6640625" style="196" customWidth="1"/>
    <col min="10944" max="11190" width="8.88671875" style="196"/>
    <col min="11191" max="11191" width="38.6640625" style="196" customWidth="1"/>
    <col min="11192" max="11192" width="17.33203125" style="196" customWidth="1"/>
    <col min="11193" max="11193" width="37.5546875" style="196" customWidth="1"/>
    <col min="11194" max="11194" width="13.33203125" style="196" customWidth="1"/>
    <col min="11195" max="11195" width="11.44140625" style="196" bestFit="1" customWidth="1"/>
    <col min="11196" max="11198" width="8.88671875" style="196"/>
    <col min="11199" max="11199" width="10.6640625" style="196" customWidth="1"/>
    <col min="11200" max="11446" width="8.88671875" style="196"/>
    <col min="11447" max="11447" width="38.6640625" style="196" customWidth="1"/>
    <col min="11448" max="11448" width="17.33203125" style="196" customWidth="1"/>
    <col min="11449" max="11449" width="37.5546875" style="196" customWidth="1"/>
    <col min="11450" max="11450" width="13.33203125" style="196" customWidth="1"/>
    <col min="11451" max="11451" width="11.44140625" style="196" bestFit="1" customWidth="1"/>
    <col min="11452" max="11454" width="8.88671875" style="196"/>
    <col min="11455" max="11455" width="10.6640625" style="196" customWidth="1"/>
    <col min="11456" max="11702" width="8.88671875" style="196"/>
    <col min="11703" max="11703" width="38.6640625" style="196" customWidth="1"/>
    <col min="11704" max="11704" width="17.33203125" style="196" customWidth="1"/>
    <col min="11705" max="11705" width="37.5546875" style="196" customWidth="1"/>
    <col min="11706" max="11706" width="13.33203125" style="196" customWidth="1"/>
    <col min="11707" max="11707" width="11.44140625" style="196" bestFit="1" customWidth="1"/>
    <col min="11708" max="11710" width="8.88671875" style="196"/>
    <col min="11711" max="11711" width="10.6640625" style="196" customWidth="1"/>
    <col min="11712" max="11958" width="8.88671875" style="196"/>
    <col min="11959" max="11959" width="38.6640625" style="196" customWidth="1"/>
    <col min="11960" max="11960" width="17.33203125" style="196" customWidth="1"/>
    <col min="11961" max="11961" width="37.5546875" style="196" customWidth="1"/>
    <col min="11962" max="11962" width="13.33203125" style="196" customWidth="1"/>
    <col min="11963" max="11963" width="11.44140625" style="196" bestFit="1" customWidth="1"/>
    <col min="11964" max="11966" width="8.88671875" style="196"/>
    <col min="11967" max="11967" width="10.6640625" style="196" customWidth="1"/>
    <col min="11968" max="12214" width="8.88671875" style="196"/>
    <col min="12215" max="12215" width="38.6640625" style="196" customWidth="1"/>
    <col min="12216" max="12216" width="17.33203125" style="196" customWidth="1"/>
    <col min="12217" max="12217" width="37.5546875" style="196" customWidth="1"/>
    <col min="12218" max="12218" width="13.33203125" style="196" customWidth="1"/>
    <col min="12219" max="12219" width="11.44140625" style="196" bestFit="1" customWidth="1"/>
    <col min="12220" max="12222" width="8.88671875" style="196"/>
    <col min="12223" max="12223" width="10.6640625" style="196" customWidth="1"/>
    <col min="12224" max="12470" width="8.88671875" style="196"/>
    <col min="12471" max="12471" width="38.6640625" style="196" customWidth="1"/>
    <col min="12472" max="12472" width="17.33203125" style="196" customWidth="1"/>
    <col min="12473" max="12473" width="37.5546875" style="196" customWidth="1"/>
    <col min="12474" max="12474" width="13.33203125" style="196" customWidth="1"/>
    <col min="12475" max="12475" width="11.44140625" style="196" bestFit="1" customWidth="1"/>
    <col min="12476" max="12478" width="8.88671875" style="196"/>
    <col min="12479" max="12479" width="10.6640625" style="196" customWidth="1"/>
    <col min="12480" max="12726" width="8.88671875" style="196"/>
    <col min="12727" max="12727" width="38.6640625" style="196" customWidth="1"/>
    <col min="12728" max="12728" width="17.33203125" style="196" customWidth="1"/>
    <col min="12729" max="12729" width="37.5546875" style="196" customWidth="1"/>
    <col min="12730" max="12730" width="13.33203125" style="196" customWidth="1"/>
    <col min="12731" max="12731" width="11.44140625" style="196" bestFit="1" customWidth="1"/>
    <col min="12732" max="12734" width="8.88671875" style="196"/>
    <col min="12735" max="12735" width="10.6640625" style="196" customWidth="1"/>
    <col min="12736" max="12982" width="8.88671875" style="196"/>
    <col min="12983" max="12983" width="38.6640625" style="196" customWidth="1"/>
    <col min="12984" max="12984" width="17.33203125" style="196" customWidth="1"/>
    <col min="12985" max="12985" width="37.5546875" style="196" customWidth="1"/>
    <col min="12986" max="12986" width="13.33203125" style="196" customWidth="1"/>
    <col min="12987" max="12987" width="11.44140625" style="196" bestFit="1" customWidth="1"/>
    <col min="12988" max="12990" width="8.88671875" style="196"/>
    <col min="12991" max="12991" width="10.6640625" style="196" customWidth="1"/>
    <col min="12992" max="13238" width="8.88671875" style="196"/>
    <col min="13239" max="13239" width="38.6640625" style="196" customWidth="1"/>
    <col min="13240" max="13240" width="17.33203125" style="196" customWidth="1"/>
    <col min="13241" max="13241" width="37.5546875" style="196" customWidth="1"/>
    <col min="13242" max="13242" width="13.33203125" style="196" customWidth="1"/>
    <col min="13243" max="13243" width="11.44140625" style="196" bestFit="1" customWidth="1"/>
    <col min="13244" max="13246" width="8.88671875" style="196"/>
    <col min="13247" max="13247" width="10.6640625" style="196" customWidth="1"/>
    <col min="13248" max="13494" width="8.88671875" style="196"/>
    <col min="13495" max="13495" width="38.6640625" style="196" customWidth="1"/>
    <col min="13496" max="13496" width="17.33203125" style="196" customWidth="1"/>
    <col min="13497" max="13497" width="37.5546875" style="196" customWidth="1"/>
    <col min="13498" max="13498" width="13.33203125" style="196" customWidth="1"/>
    <col min="13499" max="13499" width="11.44140625" style="196" bestFit="1" customWidth="1"/>
    <col min="13500" max="13502" width="8.88671875" style="196"/>
    <col min="13503" max="13503" width="10.6640625" style="196" customWidth="1"/>
    <col min="13504" max="13750" width="8.88671875" style="196"/>
    <col min="13751" max="13751" width="38.6640625" style="196" customWidth="1"/>
    <col min="13752" max="13752" width="17.33203125" style="196" customWidth="1"/>
    <col min="13753" max="13753" width="37.5546875" style="196" customWidth="1"/>
    <col min="13754" max="13754" width="13.33203125" style="196" customWidth="1"/>
    <col min="13755" max="13755" width="11.44140625" style="196" bestFit="1" customWidth="1"/>
    <col min="13756" max="13758" width="8.88671875" style="196"/>
    <col min="13759" max="13759" width="10.6640625" style="196" customWidth="1"/>
    <col min="13760" max="14006" width="8.88671875" style="196"/>
    <col min="14007" max="14007" width="38.6640625" style="196" customWidth="1"/>
    <col min="14008" max="14008" width="17.33203125" style="196" customWidth="1"/>
    <col min="14009" max="14009" width="37.5546875" style="196" customWidth="1"/>
    <col min="14010" max="14010" width="13.33203125" style="196" customWidth="1"/>
    <col min="14011" max="14011" width="11.44140625" style="196" bestFit="1" customWidth="1"/>
    <col min="14012" max="14014" width="8.88671875" style="196"/>
    <col min="14015" max="14015" width="10.6640625" style="196" customWidth="1"/>
    <col min="14016" max="14262" width="8.88671875" style="196"/>
    <col min="14263" max="14263" width="38.6640625" style="196" customWidth="1"/>
    <col min="14264" max="14264" width="17.33203125" style="196" customWidth="1"/>
    <col min="14265" max="14265" width="37.5546875" style="196" customWidth="1"/>
    <col min="14266" max="14266" width="13.33203125" style="196" customWidth="1"/>
    <col min="14267" max="14267" width="11.44140625" style="196" bestFit="1" customWidth="1"/>
    <col min="14268" max="14270" width="8.88671875" style="196"/>
    <col min="14271" max="14271" width="10.6640625" style="196" customWidth="1"/>
    <col min="14272" max="14518" width="8.88671875" style="196"/>
    <col min="14519" max="14519" width="38.6640625" style="196" customWidth="1"/>
    <col min="14520" max="14520" width="17.33203125" style="196" customWidth="1"/>
    <col min="14521" max="14521" width="37.5546875" style="196" customWidth="1"/>
    <col min="14522" max="14522" width="13.33203125" style="196" customWidth="1"/>
    <col min="14523" max="14523" width="11.44140625" style="196" bestFit="1" customWidth="1"/>
    <col min="14524" max="14526" width="8.88671875" style="196"/>
    <col min="14527" max="14527" width="10.6640625" style="196" customWidth="1"/>
    <col min="14528" max="14774" width="8.88671875" style="196"/>
    <col min="14775" max="14775" width="38.6640625" style="196" customWidth="1"/>
    <col min="14776" max="14776" width="17.33203125" style="196" customWidth="1"/>
    <col min="14777" max="14777" width="37.5546875" style="196" customWidth="1"/>
    <col min="14778" max="14778" width="13.33203125" style="196" customWidth="1"/>
    <col min="14779" max="14779" width="11.44140625" style="196" bestFit="1" customWidth="1"/>
    <col min="14780" max="14782" width="8.88671875" style="196"/>
    <col min="14783" max="14783" width="10.6640625" style="196" customWidth="1"/>
    <col min="14784" max="15030" width="8.88671875" style="196"/>
    <col min="15031" max="15031" width="38.6640625" style="196" customWidth="1"/>
    <col min="15032" max="15032" width="17.33203125" style="196" customWidth="1"/>
    <col min="15033" max="15033" width="37.5546875" style="196" customWidth="1"/>
    <col min="15034" max="15034" width="13.33203125" style="196" customWidth="1"/>
    <col min="15035" max="15035" width="11.44140625" style="196" bestFit="1" customWidth="1"/>
    <col min="15036" max="15038" width="8.88671875" style="196"/>
    <col min="15039" max="15039" width="10.6640625" style="196" customWidth="1"/>
    <col min="15040" max="15286" width="8.88671875" style="196"/>
    <col min="15287" max="15287" width="38.6640625" style="196" customWidth="1"/>
    <col min="15288" max="15288" width="17.33203125" style="196" customWidth="1"/>
    <col min="15289" max="15289" width="37.5546875" style="196" customWidth="1"/>
    <col min="15290" max="15290" width="13.33203125" style="196" customWidth="1"/>
    <col min="15291" max="15291" width="11.44140625" style="196" bestFit="1" customWidth="1"/>
    <col min="15292" max="15294" width="8.88671875" style="196"/>
    <col min="15295" max="15295" width="10.6640625" style="196" customWidth="1"/>
    <col min="15296" max="15542" width="8.88671875" style="196"/>
    <col min="15543" max="15543" width="38.6640625" style="196" customWidth="1"/>
    <col min="15544" max="15544" width="17.33203125" style="196" customWidth="1"/>
    <col min="15545" max="15545" width="37.5546875" style="196" customWidth="1"/>
    <col min="15546" max="15546" width="13.33203125" style="196" customWidth="1"/>
    <col min="15547" max="15547" width="11.44140625" style="196" bestFit="1" customWidth="1"/>
    <col min="15548" max="15550" width="8.88671875" style="196"/>
    <col min="15551" max="15551" width="10.6640625" style="196" customWidth="1"/>
    <col min="15552" max="15798" width="8.88671875" style="196"/>
    <col min="15799" max="15799" width="38.6640625" style="196" customWidth="1"/>
    <col min="15800" max="15800" width="17.33203125" style="196" customWidth="1"/>
    <col min="15801" max="15801" width="37.5546875" style="196" customWidth="1"/>
    <col min="15802" max="15802" width="13.33203125" style="196" customWidth="1"/>
    <col min="15803" max="15803" width="11.44140625" style="196" bestFit="1" customWidth="1"/>
    <col min="15804" max="15806" width="8.88671875" style="196"/>
    <col min="15807" max="15807" width="10.6640625" style="196" customWidth="1"/>
    <col min="15808" max="16054" width="8.88671875" style="196"/>
    <col min="16055" max="16055" width="38.6640625" style="196" customWidth="1"/>
    <col min="16056" max="16056" width="17.33203125" style="196" customWidth="1"/>
    <col min="16057" max="16057" width="37.5546875" style="196" customWidth="1"/>
    <col min="16058" max="16058" width="13.33203125" style="196" customWidth="1"/>
    <col min="16059" max="16059" width="11.44140625" style="196" bestFit="1" customWidth="1"/>
    <col min="16060" max="16062" width="8.88671875" style="196"/>
    <col min="16063" max="16063" width="10.6640625" style="196" customWidth="1"/>
    <col min="16064" max="16384" width="8.88671875" style="196"/>
  </cols>
  <sheetData>
    <row r="1" spans="1:177">
      <c r="C1" s="289" t="s">
        <v>226</v>
      </c>
    </row>
    <row r="2" spans="1:177" s="131" customFormat="1" ht="21">
      <c r="A2" s="612" t="s">
        <v>224</v>
      </c>
      <c r="B2" s="612"/>
      <c r="C2" s="612"/>
    </row>
    <row r="3" spans="1:177" ht="16.8" customHeight="1">
      <c r="A3" s="613" t="s">
        <v>274</v>
      </c>
      <c r="B3" s="613"/>
      <c r="C3" s="613"/>
    </row>
    <row r="4" spans="1:177">
      <c r="A4" s="611" t="s">
        <v>369</v>
      </c>
      <c r="B4" s="611"/>
      <c r="C4" s="611"/>
    </row>
    <row r="5" spans="1:177" ht="15.6">
      <c r="A5" s="310"/>
      <c r="B5" s="311" t="s">
        <v>370</v>
      </c>
      <c r="C5" s="312"/>
    </row>
    <row r="6" spans="1:177" ht="16.2" thickBot="1">
      <c r="A6" s="313" t="s">
        <v>137</v>
      </c>
      <c r="B6" s="309" t="s">
        <v>96</v>
      </c>
      <c r="C6" s="417" t="s">
        <v>225</v>
      </c>
    </row>
    <row r="7" spans="1:177" ht="24.6" customHeight="1" thickBot="1">
      <c r="A7" s="342" t="s">
        <v>440</v>
      </c>
      <c r="B7" s="343">
        <f>B36+B73+B77+B83</f>
        <v>112197655</v>
      </c>
      <c r="C7" s="365"/>
    </row>
    <row r="8" spans="1:177" ht="68.400000000000006" customHeight="1" thickBot="1">
      <c r="A8" s="331" t="s">
        <v>427</v>
      </c>
      <c r="B8" s="344">
        <v>23300000</v>
      </c>
      <c r="C8" s="366" t="s">
        <v>442</v>
      </c>
    </row>
    <row r="9" spans="1:177" ht="46.8" customHeight="1" thickBot="1">
      <c r="A9" s="367" t="s">
        <v>456</v>
      </c>
      <c r="B9" s="345">
        <f>B10+B11</f>
        <v>90852</v>
      </c>
      <c r="C9" s="368" t="s">
        <v>436</v>
      </c>
    </row>
    <row r="10" spans="1:177" ht="23.4" customHeight="1">
      <c r="A10" s="329" t="s">
        <v>428</v>
      </c>
      <c r="B10" s="346">
        <v>90252</v>
      </c>
      <c r="C10" s="319" t="s">
        <v>443</v>
      </c>
    </row>
    <row r="11" spans="1:177" ht="33" customHeight="1" thickBot="1">
      <c r="A11" s="325" t="s">
        <v>429</v>
      </c>
      <c r="B11" s="347">
        <v>600</v>
      </c>
      <c r="C11" s="328" t="s">
        <v>444</v>
      </c>
    </row>
    <row r="12" spans="1:177" ht="22.8" customHeight="1" thickBot="1">
      <c r="A12" s="326" t="s">
        <v>430</v>
      </c>
      <c r="B12" s="344">
        <v>7036600</v>
      </c>
      <c r="C12" s="327" t="s">
        <v>372</v>
      </c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  <c r="CA12" s="71"/>
      <c r="CB12" s="71"/>
      <c r="CC12" s="71"/>
      <c r="CD12" s="71"/>
      <c r="CE12" s="71"/>
      <c r="CF12" s="71"/>
      <c r="CG12" s="71"/>
      <c r="CH12" s="71"/>
      <c r="CI12" s="71"/>
      <c r="CJ12" s="71"/>
      <c r="CK12" s="71"/>
      <c r="CL12" s="71"/>
      <c r="CM12" s="71"/>
      <c r="CN12" s="71"/>
      <c r="CO12" s="71"/>
      <c r="CP12" s="71"/>
      <c r="CQ12" s="71"/>
      <c r="CR12" s="71"/>
      <c r="CS12" s="71"/>
      <c r="CT12" s="71"/>
      <c r="CU12" s="71"/>
      <c r="CV12" s="71"/>
      <c r="CW12" s="71"/>
      <c r="CX12" s="71"/>
      <c r="CY12" s="71"/>
      <c r="CZ12" s="71"/>
      <c r="DA12" s="71"/>
      <c r="DB12" s="71"/>
      <c r="DC12" s="71"/>
      <c r="DD12" s="71"/>
      <c r="DE12" s="71"/>
      <c r="DF12" s="71"/>
      <c r="DG12" s="71"/>
      <c r="DH12" s="71"/>
      <c r="DI12" s="71"/>
      <c r="DJ12" s="71"/>
      <c r="DK12" s="71"/>
      <c r="DL12" s="71"/>
      <c r="DM12" s="71"/>
      <c r="DN12" s="71"/>
      <c r="DO12" s="71"/>
      <c r="DP12" s="71"/>
      <c r="DQ12" s="71"/>
      <c r="DR12" s="71"/>
      <c r="DS12" s="71"/>
      <c r="DT12" s="71"/>
      <c r="DU12" s="71"/>
      <c r="DV12" s="71"/>
      <c r="DW12" s="71"/>
      <c r="DX12" s="71"/>
      <c r="DY12" s="71"/>
      <c r="DZ12" s="71"/>
      <c r="EA12" s="71"/>
      <c r="EB12" s="71"/>
      <c r="EC12" s="71"/>
      <c r="ED12" s="71"/>
      <c r="EE12" s="71"/>
      <c r="EF12" s="71"/>
      <c r="EG12" s="71"/>
      <c r="EH12" s="71"/>
      <c r="EI12" s="71"/>
      <c r="EJ12" s="71"/>
      <c r="EK12" s="71"/>
      <c r="EL12" s="71"/>
      <c r="EM12" s="71"/>
      <c r="EN12" s="71"/>
      <c r="EO12" s="71"/>
      <c r="EP12" s="71"/>
      <c r="EQ12" s="71"/>
      <c r="ER12" s="71"/>
      <c r="ES12" s="71"/>
      <c r="ET12" s="71"/>
      <c r="EU12" s="71"/>
      <c r="EV12" s="71"/>
      <c r="EW12" s="71"/>
      <c r="EX12" s="71"/>
      <c r="EY12" s="71"/>
      <c r="EZ12" s="71"/>
      <c r="FA12" s="71"/>
      <c r="FB12" s="71"/>
      <c r="FC12" s="71"/>
      <c r="FD12" s="71"/>
      <c r="FE12" s="71"/>
      <c r="FF12" s="71"/>
      <c r="FG12" s="71"/>
      <c r="FH12" s="71"/>
      <c r="FI12" s="71"/>
      <c r="FJ12" s="71"/>
      <c r="FK12" s="71"/>
      <c r="FL12" s="71"/>
      <c r="FM12" s="71"/>
      <c r="FN12" s="71"/>
      <c r="FO12" s="71"/>
      <c r="FP12" s="71"/>
      <c r="FQ12" s="71"/>
      <c r="FR12" s="71"/>
      <c r="FS12" s="71"/>
      <c r="FT12" s="71"/>
      <c r="FU12" s="71"/>
    </row>
    <row r="13" spans="1:177" ht="28.2" thickBot="1">
      <c r="A13" s="322" t="s">
        <v>454</v>
      </c>
      <c r="B13" s="344">
        <f>B14+B15</f>
        <v>166286</v>
      </c>
      <c r="C13" s="370" t="s">
        <v>437</v>
      </c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  <c r="CA13" s="71"/>
      <c r="CB13" s="71"/>
      <c r="CC13" s="71"/>
      <c r="CD13" s="71"/>
      <c r="CE13" s="71"/>
      <c r="CF13" s="71"/>
      <c r="CG13" s="71"/>
      <c r="CH13" s="71"/>
      <c r="CI13" s="71"/>
      <c r="CJ13" s="71"/>
      <c r="CK13" s="71"/>
      <c r="CL13" s="71"/>
      <c r="CM13" s="71"/>
      <c r="CN13" s="71"/>
      <c r="CO13" s="71"/>
      <c r="CP13" s="71"/>
      <c r="CQ13" s="71"/>
      <c r="CR13" s="71"/>
      <c r="CS13" s="71"/>
      <c r="CT13" s="71"/>
      <c r="CU13" s="71"/>
      <c r="CV13" s="71"/>
      <c r="CW13" s="71"/>
      <c r="CX13" s="71"/>
      <c r="CY13" s="71"/>
      <c r="CZ13" s="71"/>
      <c r="DA13" s="71"/>
      <c r="DB13" s="71"/>
      <c r="DC13" s="71"/>
      <c r="DD13" s="71"/>
      <c r="DE13" s="71"/>
      <c r="DF13" s="71"/>
      <c r="DG13" s="71"/>
      <c r="DH13" s="71"/>
      <c r="DI13" s="71"/>
      <c r="DJ13" s="71"/>
      <c r="DK13" s="71"/>
      <c r="DL13" s="71"/>
      <c r="DM13" s="71"/>
      <c r="DN13" s="71"/>
      <c r="DO13" s="71"/>
      <c r="DP13" s="71"/>
      <c r="DQ13" s="71"/>
      <c r="DR13" s="71"/>
      <c r="DS13" s="71"/>
      <c r="DT13" s="71"/>
      <c r="DU13" s="71"/>
      <c r="DV13" s="71"/>
      <c r="DW13" s="71"/>
      <c r="DX13" s="71"/>
      <c r="DY13" s="71"/>
      <c r="DZ13" s="71"/>
      <c r="EA13" s="71"/>
      <c r="EB13" s="71"/>
      <c r="EC13" s="71"/>
      <c r="ED13" s="71"/>
      <c r="EE13" s="71"/>
      <c r="EF13" s="71"/>
      <c r="EG13" s="71"/>
      <c r="EH13" s="71"/>
      <c r="EI13" s="71"/>
      <c r="EJ13" s="71"/>
      <c r="EK13" s="71"/>
      <c r="EL13" s="71"/>
      <c r="EM13" s="71"/>
      <c r="EN13" s="71"/>
      <c r="EO13" s="71"/>
      <c r="EP13" s="71"/>
      <c r="EQ13" s="71"/>
      <c r="ER13" s="71"/>
      <c r="ES13" s="71"/>
      <c r="ET13" s="71"/>
      <c r="EU13" s="71"/>
      <c r="EV13" s="71"/>
      <c r="EW13" s="71"/>
      <c r="EX13" s="71"/>
      <c r="EY13" s="71"/>
      <c r="EZ13" s="71"/>
      <c r="FA13" s="71"/>
      <c r="FB13" s="71"/>
      <c r="FC13" s="71"/>
      <c r="FD13" s="71"/>
      <c r="FE13" s="71"/>
      <c r="FF13" s="71"/>
      <c r="FG13" s="71"/>
      <c r="FH13" s="71"/>
      <c r="FI13" s="71"/>
      <c r="FJ13" s="71"/>
      <c r="FK13" s="71"/>
      <c r="FL13" s="71"/>
      <c r="FM13" s="71"/>
      <c r="FN13" s="71"/>
      <c r="FO13" s="71"/>
      <c r="FP13" s="71"/>
      <c r="FQ13" s="71"/>
      <c r="FR13" s="71"/>
      <c r="FS13" s="71"/>
      <c r="FT13" s="71"/>
      <c r="FU13" s="71"/>
    </row>
    <row r="14" spans="1:177" ht="26.4">
      <c r="A14" s="318" t="s">
        <v>431</v>
      </c>
      <c r="B14" s="348">
        <v>53308</v>
      </c>
      <c r="C14" s="369" t="s">
        <v>373</v>
      </c>
    </row>
    <row r="15" spans="1:177" ht="40.200000000000003" thickBot="1">
      <c r="A15" s="321" t="s">
        <v>432</v>
      </c>
      <c r="B15" s="349">
        <v>112978</v>
      </c>
      <c r="C15" s="371" t="s">
        <v>374</v>
      </c>
    </row>
    <row r="16" spans="1:177" ht="31.2" customHeight="1" thickBot="1">
      <c r="A16" s="322" t="s">
        <v>433</v>
      </c>
      <c r="B16" s="350">
        <v>35000</v>
      </c>
      <c r="C16" s="323" t="s">
        <v>375</v>
      </c>
    </row>
    <row r="17" spans="1:3" ht="31.2" customHeight="1" thickBot="1">
      <c r="A17" s="322" t="s">
        <v>518</v>
      </c>
      <c r="B17" s="350">
        <f>B18+B19+B20+B21+B22+B23+B24+B25+B26+B27</f>
        <v>273197</v>
      </c>
      <c r="C17" s="323" t="s">
        <v>28</v>
      </c>
    </row>
    <row r="18" spans="1:3" ht="27.6" customHeight="1" thickBot="1">
      <c r="A18" s="423" t="s">
        <v>438</v>
      </c>
      <c r="B18" s="422">
        <v>90000</v>
      </c>
      <c r="C18" s="320" t="s">
        <v>342</v>
      </c>
    </row>
    <row r="19" spans="1:3" ht="36" customHeight="1" thickBot="1">
      <c r="A19" s="423" t="s">
        <v>438</v>
      </c>
      <c r="B19" s="424">
        <v>45000</v>
      </c>
      <c r="C19" s="316" t="s">
        <v>457</v>
      </c>
    </row>
    <row r="20" spans="1:3" ht="36.6" customHeight="1" thickBot="1">
      <c r="A20" s="423" t="s">
        <v>438</v>
      </c>
      <c r="B20" s="425">
        <v>16248</v>
      </c>
      <c r="C20" s="314" t="s">
        <v>458</v>
      </c>
    </row>
    <row r="21" spans="1:3" ht="44.4" customHeight="1" thickBot="1">
      <c r="A21" s="423" t="s">
        <v>438</v>
      </c>
      <c r="B21" s="425">
        <v>46000</v>
      </c>
      <c r="C21" s="308" t="s">
        <v>459</v>
      </c>
    </row>
    <row r="22" spans="1:3" ht="36" customHeight="1" thickBot="1">
      <c r="A22" s="423" t="s">
        <v>438</v>
      </c>
      <c r="B22" s="426">
        <v>45519</v>
      </c>
      <c r="C22" s="271" t="s">
        <v>460</v>
      </c>
    </row>
    <row r="23" spans="1:3" ht="27" thickBot="1">
      <c r="A23" s="423" t="s">
        <v>438</v>
      </c>
      <c r="B23" s="425">
        <v>6500</v>
      </c>
      <c r="C23" s="308" t="s">
        <v>461</v>
      </c>
    </row>
    <row r="24" spans="1:3" ht="18" customHeight="1" thickBot="1">
      <c r="A24" s="423" t="s">
        <v>438</v>
      </c>
      <c r="B24" s="425">
        <v>4500</v>
      </c>
      <c r="C24" s="96" t="s">
        <v>462</v>
      </c>
    </row>
    <row r="25" spans="1:3" ht="27" thickBot="1">
      <c r="A25" s="423" t="s">
        <v>438</v>
      </c>
      <c r="B25" s="425">
        <v>7630</v>
      </c>
      <c r="C25" s="308" t="s">
        <v>463</v>
      </c>
    </row>
    <row r="26" spans="1:3" ht="19.8" customHeight="1" thickBot="1">
      <c r="A26" s="423" t="s">
        <v>438</v>
      </c>
      <c r="B26" s="425">
        <v>8000</v>
      </c>
      <c r="C26" s="308" t="s">
        <v>464</v>
      </c>
    </row>
    <row r="27" spans="1:3" ht="28.2" thickBot="1">
      <c r="A27" s="423" t="s">
        <v>438</v>
      </c>
      <c r="B27" s="427">
        <v>3800</v>
      </c>
      <c r="C27" s="328" t="s">
        <v>465</v>
      </c>
    </row>
    <row r="28" spans="1:3" ht="106.2" thickBot="1">
      <c r="A28" s="322" t="s">
        <v>439</v>
      </c>
      <c r="B28" s="350">
        <v>414120</v>
      </c>
      <c r="C28" s="320" t="s">
        <v>376</v>
      </c>
    </row>
    <row r="29" spans="1:3" ht="28.2" thickBot="1">
      <c r="A29" s="322" t="s">
        <v>455</v>
      </c>
      <c r="B29" s="351">
        <f>B30+B31+B32+B34+B33</f>
        <v>179050</v>
      </c>
      <c r="C29" s="372" t="s">
        <v>441</v>
      </c>
    </row>
    <row r="30" spans="1:3" ht="85.2" customHeight="1">
      <c r="A30" s="318" t="s">
        <v>434</v>
      </c>
      <c r="B30" s="352">
        <v>11750</v>
      </c>
      <c r="C30" s="319" t="s">
        <v>377</v>
      </c>
    </row>
    <row r="31" spans="1:3" ht="21.6" customHeight="1">
      <c r="A31" s="266" t="s">
        <v>434</v>
      </c>
      <c r="B31" s="353">
        <v>17300</v>
      </c>
      <c r="C31" s="96" t="s">
        <v>445</v>
      </c>
    </row>
    <row r="32" spans="1:3" ht="37.200000000000003" customHeight="1">
      <c r="A32" s="266" t="s">
        <v>435</v>
      </c>
      <c r="B32" s="353">
        <v>45000</v>
      </c>
      <c r="C32" s="96" t="s">
        <v>378</v>
      </c>
    </row>
    <row r="33" spans="1:3" ht="30.6" customHeight="1">
      <c r="A33" s="266" t="s">
        <v>435</v>
      </c>
      <c r="B33" s="353">
        <v>45000</v>
      </c>
      <c r="C33" s="96" t="s">
        <v>379</v>
      </c>
    </row>
    <row r="34" spans="1:3" ht="42" thickBot="1">
      <c r="A34" s="321" t="s">
        <v>434</v>
      </c>
      <c r="B34" s="354">
        <v>60000</v>
      </c>
      <c r="C34" s="328" t="s">
        <v>380</v>
      </c>
    </row>
    <row r="35" spans="1:3" ht="83.4" customHeight="1" thickBot="1">
      <c r="A35" s="324" t="s">
        <v>446</v>
      </c>
      <c r="B35" s="350">
        <v>28795</v>
      </c>
      <c r="C35" s="317" t="s">
        <v>381</v>
      </c>
    </row>
    <row r="36" spans="1:3" ht="24.6" customHeight="1" thickBot="1">
      <c r="A36" s="375" t="s">
        <v>472</v>
      </c>
      <c r="B36" s="357">
        <f>B35+B29+B28+B17+B16+B13+B12+B9+B8</f>
        <v>31523900</v>
      </c>
      <c r="C36" s="374"/>
    </row>
    <row r="37" spans="1:3" ht="30" customHeight="1" thickBot="1">
      <c r="A37" s="376" t="s">
        <v>382</v>
      </c>
      <c r="B37" s="377"/>
      <c r="C37" s="378"/>
    </row>
    <row r="38" spans="1:3" ht="34.799999999999997" customHeight="1" thickBot="1">
      <c r="A38" s="379" t="s">
        <v>498</v>
      </c>
      <c r="B38" s="380">
        <v>1516032.36</v>
      </c>
      <c r="C38" s="381" t="s">
        <v>383</v>
      </c>
    </row>
    <row r="39" spans="1:3" ht="37.200000000000003" customHeight="1" thickBot="1">
      <c r="A39" s="379" t="s">
        <v>497</v>
      </c>
      <c r="B39" s="380">
        <v>1500</v>
      </c>
      <c r="C39" s="330" t="s">
        <v>371</v>
      </c>
    </row>
    <row r="40" spans="1:3" ht="28.8" customHeight="1" thickBot="1">
      <c r="A40" s="379" t="s">
        <v>496</v>
      </c>
      <c r="B40" s="380">
        <v>457850</v>
      </c>
      <c r="C40" s="381" t="s">
        <v>384</v>
      </c>
    </row>
    <row r="41" spans="1:3" ht="55.8" thickBot="1">
      <c r="A41" s="379" t="s">
        <v>495</v>
      </c>
      <c r="B41" s="380">
        <v>3154100</v>
      </c>
      <c r="C41" s="385" t="s">
        <v>385</v>
      </c>
    </row>
    <row r="42" spans="1:3" ht="21" customHeight="1">
      <c r="A42" s="384" t="s">
        <v>447</v>
      </c>
      <c r="B42" s="387">
        <v>1718900</v>
      </c>
      <c r="C42" s="383" t="s">
        <v>448</v>
      </c>
    </row>
    <row r="43" spans="1:3" ht="21" customHeight="1">
      <c r="A43" s="332" t="s">
        <v>449</v>
      </c>
      <c r="B43" s="358">
        <v>1082400</v>
      </c>
      <c r="C43" s="269" t="s">
        <v>450</v>
      </c>
    </row>
    <row r="44" spans="1:3" ht="21.6" customHeight="1" thickBot="1">
      <c r="A44" s="386" t="s">
        <v>451</v>
      </c>
      <c r="B44" s="399">
        <v>352800</v>
      </c>
      <c r="C44" s="336" t="s">
        <v>452</v>
      </c>
    </row>
    <row r="45" spans="1:3" ht="28.2" thickBot="1">
      <c r="A45" s="373" t="s">
        <v>494</v>
      </c>
      <c r="B45" s="380">
        <f>B46+B47+B48+B49+B50+B51+B52+B53+B54</f>
        <v>426484.12</v>
      </c>
      <c r="C45" s="389" t="s">
        <v>453</v>
      </c>
    </row>
    <row r="46" spans="1:3" ht="26.4">
      <c r="A46" s="315" t="s">
        <v>493</v>
      </c>
      <c r="B46" s="387">
        <v>91659.12</v>
      </c>
      <c r="C46" s="388" t="s">
        <v>386</v>
      </c>
    </row>
    <row r="47" spans="1:3" ht="39.6">
      <c r="A47" s="267" t="s">
        <v>491</v>
      </c>
      <c r="B47" s="358">
        <v>50000</v>
      </c>
      <c r="C47" s="270" t="s">
        <v>387</v>
      </c>
    </row>
    <row r="48" spans="1:3" ht="26.4">
      <c r="A48" s="267" t="s">
        <v>490</v>
      </c>
      <c r="B48" s="358">
        <v>18000</v>
      </c>
      <c r="C48" s="270" t="s">
        <v>388</v>
      </c>
    </row>
    <row r="49" spans="1:3" ht="26.4">
      <c r="A49" s="267" t="s">
        <v>492</v>
      </c>
      <c r="B49" s="358">
        <v>14697</v>
      </c>
      <c r="C49" s="270" t="s">
        <v>389</v>
      </c>
    </row>
    <row r="50" spans="1:3" ht="19.8" customHeight="1">
      <c r="A50" s="267" t="s">
        <v>491</v>
      </c>
      <c r="B50" s="356">
        <v>45768</v>
      </c>
      <c r="C50" s="268" t="s">
        <v>390</v>
      </c>
    </row>
    <row r="51" spans="1:3" ht="24.6" customHeight="1">
      <c r="A51" s="267" t="s">
        <v>490</v>
      </c>
      <c r="B51" s="356">
        <v>47160</v>
      </c>
      <c r="C51" s="268" t="s">
        <v>391</v>
      </c>
    </row>
    <row r="52" spans="1:3" ht="39.6">
      <c r="A52" s="267" t="s">
        <v>490</v>
      </c>
      <c r="B52" s="356">
        <v>35000</v>
      </c>
      <c r="C52" s="268" t="s">
        <v>392</v>
      </c>
    </row>
    <row r="53" spans="1:3" ht="27" customHeight="1">
      <c r="A53" s="267" t="s">
        <v>490</v>
      </c>
      <c r="B53" s="356">
        <v>34200</v>
      </c>
      <c r="C53" s="268" t="s">
        <v>393</v>
      </c>
    </row>
    <row r="54" spans="1:3" ht="30.6" customHeight="1" thickBot="1">
      <c r="A54" s="335" t="s">
        <v>490</v>
      </c>
      <c r="B54" s="359">
        <v>90000</v>
      </c>
      <c r="C54" s="390" t="s">
        <v>394</v>
      </c>
    </row>
    <row r="55" spans="1:3" ht="252" thickBot="1">
      <c r="A55" s="391" t="s">
        <v>489</v>
      </c>
      <c r="B55" s="392">
        <v>75000</v>
      </c>
      <c r="C55" s="393" t="s">
        <v>466</v>
      </c>
    </row>
    <row r="56" spans="1:3" ht="31.8" customHeight="1" thickBot="1">
      <c r="A56" s="391" t="s">
        <v>488</v>
      </c>
      <c r="B56" s="392">
        <v>10771.2</v>
      </c>
      <c r="C56" s="385" t="s">
        <v>395</v>
      </c>
    </row>
    <row r="57" spans="1:3" ht="23.4" customHeight="1" thickBot="1">
      <c r="A57" s="391" t="s">
        <v>487</v>
      </c>
      <c r="B57" s="392">
        <f>B58+B59</f>
        <v>118824</v>
      </c>
      <c r="C57" s="395" t="s">
        <v>467</v>
      </c>
    </row>
    <row r="58" spans="1:3" ht="26.4">
      <c r="A58" s="394" t="s">
        <v>487</v>
      </c>
      <c r="B58" s="355">
        <v>59664</v>
      </c>
      <c r="C58" s="382" t="s">
        <v>396</v>
      </c>
    </row>
    <row r="59" spans="1:3" ht="27.6" thickBot="1">
      <c r="A59" s="396" t="s">
        <v>487</v>
      </c>
      <c r="B59" s="359">
        <v>59160</v>
      </c>
      <c r="C59" s="336" t="s">
        <v>397</v>
      </c>
    </row>
    <row r="60" spans="1:3" ht="28.2" thickBot="1">
      <c r="A60" s="373" t="s">
        <v>486</v>
      </c>
      <c r="B60" s="392">
        <f>B61+B62+B63</f>
        <v>96100</v>
      </c>
      <c r="C60" s="398" t="s">
        <v>28</v>
      </c>
    </row>
    <row r="61" spans="1:3" ht="28.8">
      <c r="A61" s="315" t="s">
        <v>485</v>
      </c>
      <c r="B61" s="387">
        <v>76500</v>
      </c>
      <c r="C61" s="397" t="s">
        <v>399</v>
      </c>
    </row>
    <row r="62" spans="1:3" ht="34.200000000000003" customHeight="1">
      <c r="A62" s="267" t="s">
        <v>484</v>
      </c>
      <c r="B62" s="358">
        <v>9600</v>
      </c>
      <c r="C62" s="334" t="s">
        <v>468</v>
      </c>
    </row>
    <row r="63" spans="1:3" ht="28.8" customHeight="1" thickBot="1">
      <c r="A63" s="267" t="s">
        <v>483</v>
      </c>
      <c r="B63" s="358">
        <v>10000</v>
      </c>
      <c r="C63" s="334" t="s">
        <v>501</v>
      </c>
    </row>
    <row r="64" spans="1:3" hidden="1">
      <c r="A64" s="267" t="s">
        <v>398</v>
      </c>
      <c r="B64" s="356"/>
      <c r="C64" s="333" t="s">
        <v>400</v>
      </c>
    </row>
    <row r="65" spans="1:3" ht="28.8" hidden="1">
      <c r="A65" s="335" t="s">
        <v>398</v>
      </c>
      <c r="B65" s="399"/>
      <c r="C65" s="400" t="s">
        <v>401</v>
      </c>
    </row>
    <row r="66" spans="1:3" ht="29.4" thickBot="1">
      <c r="A66" s="324" t="s">
        <v>482</v>
      </c>
      <c r="B66" s="392">
        <v>35916.32</v>
      </c>
      <c r="C66" s="401" t="s">
        <v>469</v>
      </c>
    </row>
    <row r="67" spans="1:3" ht="29.4" customHeight="1" thickBot="1">
      <c r="A67" s="373" t="s">
        <v>481</v>
      </c>
      <c r="B67" s="392">
        <v>75122</v>
      </c>
      <c r="C67" s="398" t="s">
        <v>402</v>
      </c>
    </row>
    <row r="68" spans="1:3" ht="45" customHeight="1" thickBot="1">
      <c r="A68" s="373" t="s">
        <v>480</v>
      </c>
      <c r="B68" s="392">
        <v>100000</v>
      </c>
      <c r="C68" s="385" t="s">
        <v>403</v>
      </c>
    </row>
    <row r="69" spans="1:3" ht="28.8" customHeight="1" thickBot="1">
      <c r="A69" s="373" t="s">
        <v>479</v>
      </c>
      <c r="B69" s="392">
        <f>B70+B71+B72</f>
        <v>3974300</v>
      </c>
      <c r="C69" s="395" t="s">
        <v>470</v>
      </c>
    </row>
    <row r="70" spans="1:3" ht="29.4" customHeight="1">
      <c r="A70" s="315" t="s">
        <v>478</v>
      </c>
      <c r="B70" s="355">
        <v>3500</v>
      </c>
      <c r="C70" s="383" t="s">
        <v>404</v>
      </c>
    </row>
    <row r="71" spans="1:3" ht="34.200000000000003" customHeight="1">
      <c r="A71" s="267" t="s">
        <v>477</v>
      </c>
      <c r="B71" s="356">
        <v>3698700</v>
      </c>
      <c r="C71" s="269" t="s">
        <v>310</v>
      </c>
    </row>
    <row r="72" spans="1:3" ht="25.2" customHeight="1" thickBot="1">
      <c r="A72" s="335" t="s">
        <v>476</v>
      </c>
      <c r="B72" s="359">
        <v>272100</v>
      </c>
      <c r="C72" s="336" t="s">
        <v>426</v>
      </c>
    </row>
    <row r="73" spans="1:3" ht="30" customHeight="1" thickBot="1">
      <c r="A73" s="402" t="s">
        <v>471</v>
      </c>
      <c r="B73" s="403">
        <f>B69+B68+B67+B66+B60+B57+B56+B55+B45+B41+B40+B39+B38</f>
        <v>10042000</v>
      </c>
      <c r="C73" s="404"/>
    </row>
    <row r="74" spans="1:3" ht="42" customHeight="1">
      <c r="A74" s="315" t="s">
        <v>502</v>
      </c>
      <c r="B74" s="360">
        <v>1820000</v>
      </c>
      <c r="C74" s="337" t="s">
        <v>474</v>
      </c>
    </row>
    <row r="75" spans="1:3" ht="60" customHeight="1">
      <c r="A75" s="267" t="s">
        <v>503</v>
      </c>
      <c r="B75" s="361">
        <v>66300000</v>
      </c>
      <c r="C75" s="268" t="s">
        <v>473</v>
      </c>
    </row>
    <row r="76" spans="1:3" ht="45.6" customHeight="1" thickBot="1">
      <c r="A76" s="335" t="s">
        <v>504</v>
      </c>
      <c r="B76" s="405">
        <v>1117500</v>
      </c>
      <c r="C76" s="390" t="s">
        <v>475</v>
      </c>
    </row>
    <row r="77" spans="1:3" ht="34.200000000000003" customHeight="1" thickBot="1">
      <c r="A77" s="409" t="s">
        <v>322</v>
      </c>
      <c r="B77" s="403">
        <f>SUM(B74:B76)</f>
        <v>69237500</v>
      </c>
      <c r="C77" s="410"/>
    </row>
    <row r="78" spans="1:3" ht="69">
      <c r="A78" s="406" t="s">
        <v>499</v>
      </c>
      <c r="B78" s="407">
        <v>530816</v>
      </c>
      <c r="C78" s="408" t="s">
        <v>405</v>
      </c>
    </row>
    <row r="79" spans="1:3" ht="30.6" customHeight="1">
      <c r="A79" s="272" t="s">
        <v>406</v>
      </c>
      <c r="B79" s="362">
        <v>2500</v>
      </c>
      <c r="C79" s="274" t="s">
        <v>407</v>
      </c>
    </row>
    <row r="80" spans="1:3" ht="30.6" customHeight="1">
      <c r="A80" s="272" t="s">
        <v>500</v>
      </c>
      <c r="B80" s="362">
        <v>160307</v>
      </c>
      <c r="C80" s="273" t="s">
        <v>408</v>
      </c>
    </row>
    <row r="81" spans="1:3" ht="30.6" customHeight="1">
      <c r="A81" s="272" t="s">
        <v>409</v>
      </c>
      <c r="B81" s="362">
        <v>628660</v>
      </c>
      <c r="C81" s="273" t="s">
        <v>410</v>
      </c>
    </row>
    <row r="82" spans="1:3" ht="30.6" customHeight="1">
      <c r="A82" s="272" t="s">
        <v>519</v>
      </c>
      <c r="B82" s="362">
        <v>71972</v>
      </c>
      <c r="C82" s="273" t="s">
        <v>411</v>
      </c>
    </row>
    <row r="83" spans="1:3" ht="30.6" customHeight="1">
      <c r="A83" s="340" t="s">
        <v>275</v>
      </c>
      <c r="B83" s="363">
        <f>B78+B79+B80+B81+B82</f>
        <v>1394255</v>
      </c>
      <c r="C83" s="341"/>
    </row>
    <row r="84" spans="1:3" ht="30.6" customHeight="1">
      <c r="A84" s="338" t="s">
        <v>276</v>
      </c>
      <c r="B84" s="364">
        <f>B83+B77+B73+B36</f>
        <v>112197655</v>
      </c>
      <c r="C84" s="339"/>
    </row>
    <row r="85" spans="1:3" ht="41.4" customHeight="1">
      <c r="A85" s="414" t="s">
        <v>412</v>
      </c>
      <c r="B85" s="415"/>
      <c r="C85" s="416" t="s">
        <v>272</v>
      </c>
    </row>
    <row r="86" spans="1:3" ht="9" customHeight="1">
      <c r="A86" s="411"/>
      <c r="B86" s="412"/>
      <c r="C86" s="413"/>
    </row>
    <row r="87" spans="1:3" ht="30.6" customHeight="1">
      <c r="A87" s="411" t="s">
        <v>36</v>
      </c>
      <c r="B87" s="412"/>
      <c r="C87" s="413" t="s">
        <v>273</v>
      </c>
    </row>
    <row r="88" spans="1:3" ht="30.6" customHeight="1">
      <c r="A88" s="411"/>
      <c r="B88" s="412"/>
      <c r="C88" s="413"/>
    </row>
    <row r="89" spans="1:3" ht="30.6" customHeight="1">
      <c r="A89" s="275" t="s">
        <v>413</v>
      </c>
      <c r="B89" s="276"/>
      <c r="C89" s="277"/>
    </row>
  </sheetData>
  <mergeCells count="3">
    <mergeCell ref="A4:C4"/>
    <mergeCell ref="A2:C2"/>
    <mergeCell ref="A3:C3"/>
  </mergeCells>
  <pageMargins left="0.23622047244094491" right="0.23622047244094491" top="0.35433070866141736" bottom="0.35433070866141736" header="0.31496062992125984" footer="0.31496062992125984"/>
  <pageSetup paperSize="9" scale="75" orientation="landscape" horizontalDpi="180" verticalDpi="18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3"/>
  <sheetViews>
    <sheetView topLeftCell="A16" workbookViewId="0">
      <selection activeCell="K19" sqref="K19"/>
    </sheetView>
  </sheetViews>
  <sheetFormatPr defaultColWidth="9.109375" defaultRowHeight="14.4"/>
  <cols>
    <col min="1" max="1" width="49.21875" style="89" customWidth="1"/>
    <col min="2" max="2" width="17.44140625" style="89" customWidth="1"/>
    <col min="3" max="3" width="18.44140625" style="89" customWidth="1"/>
    <col min="4" max="4" width="13.88671875" style="89" customWidth="1"/>
    <col min="5" max="5" width="14.88671875" style="89" customWidth="1"/>
    <col min="6" max="7" width="19.44140625" style="89" customWidth="1"/>
    <col min="8" max="8" width="13.88671875" style="89" customWidth="1"/>
    <col min="9" max="256" width="9.109375" style="89"/>
    <col min="257" max="257" width="25" style="89" customWidth="1"/>
    <col min="258" max="258" width="17.88671875" style="89" customWidth="1"/>
    <col min="259" max="259" width="16.33203125" style="89" customWidth="1"/>
    <col min="260" max="260" width="13.88671875" style="89" customWidth="1"/>
    <col min="261" max="261" width="14.88671875" style="89" customWidth="1"/>
    <col min="262" max="262" width="18" style="89" customWidth="1"/>
    <col min="263" max="263" width="19.44140625" style="89" customWidth="1"/>
    <col min="264" max="264" width="13.88671875" style="89" customWidth="1"/>
    <col min="265" max="512" width="9.109375" style="89"/>
    <col min="513" max="513" width="25" style="89" customWidth="1"/>
    <col min="514" max="514" width="17.88671875" style="89" customWidth="1"/>
    <col min="515" max="515" width="16.33203125" style="89" customWidth="1"/>
    <col min="516" max="516" width="13.88671875" style="89" customWidth="1"/>
    <col min="517" max="517" width="14.88671875" style="89" customWidth="1"/>
    <col min="518" max="518" width="18" style="89" customWidth="1"/>
    <col min="519" max="519" width="19.44140625" style="89" customWidth="1"/>
    <col min="520" max="520" width="13.88671875" style="89" customWidth="1"/>
    <col min="521" max="768" width="9.109375" style="89"/>
    <col min="769" max="769" width="25" style="89" customWidth="1"/>
    <col min="770" max="770" width="17.88671875" style="89" customWidth="1"/>
    <col min="771" max="771" width="16.33203125" style="89" customWidth="1"/>
    <col min="772" max="772" width="13.88671875" style="89" customWidth="1"/>
    <col min="773" max="773" width="14.88671875" style="89" customWidth="1"/>
    <col min="774" max="774" width="18" style="89" customWidth="1"/>
    <col min="775" max="775" width="19.44140625" style="89" customWidth="1"/>
    <col min="776" max="776" width="13.88671875" style="89" customWidth="1"/>
    <col min="777" max="1024" width="9.109375" style="89"/>
    <col min="1025" max="1025" width="25" style="89" customWidth="1"/>
    <col min="1026" max="1026" width="17.88671875" style="89" customWidth="1"/>
    <col min="1027" max="1027" width="16.33203125" style="89" customWidth="1"/>
    <col min="1028" max="1028" width="13.88671875" style="89" customWidth="1"/>
    <col min="1029" max="1029" width="14.88671875" style="89" customWidth="1"/>
    <col min="1030" max="1030" width="18" style="89" customWidth="1"/>
    <col min="1031" max="1031" width="19.44140625" style="89" customWidth="1"/>
    <col min="1032" max="1032" width="13.88671875" style="89" customWidth="1"/>
    <col min="1033" max="1280" width="9.109375" style="89"/>
    <col min="1281" max="1281" width="25" style="89" customWidth="1"/>
    <col min="1282" max="1282" width="17.88671875" style="89" customWidth="1"/>
    <col min="1283" max="1283" width="16.33203125" style="89" customWidth="1"/>
    <col min="1284" max="1284" width="13.88671875" style="89" customWidth="1"/>
    <col min="1285" max="1285" width="14.88671875" style="89" customWidth="1"/>
    <col min="1286" max="1286" width="18" style="89" customWidth="1"/>
    <col min="1287" max="1287" width="19.44140625" style="89" customWidth="1"/>
    <col min="1288" max="1288" width="13.88671875" style="89" customWidth="1"/>
    <col min="1289" max="1536" width="9.109375" style="89"/>
    <col min="1537" max="1537" width="25" style="89" customWidth="1"/>
    <col min="1538" max="1538" width="17.88671875" style="89" customWidth="1"/>
    <col min="1539" max="1539" width="16.33203125" style="89" customWidth="1"/>
    <col min="1540" max="1540" width="13.88671875" style="89" customWidth="1"/>
    <col min="1541" max="1541" width="14.88671875" style="89" customWidth="1"/>
    <col min="1542" max="1542" width="18" style="89" customWidth="1"/>
    <col min="1543" max="1543" width="19.44140625" style="89" customWidth="1"/>
    <col min="1544" max="1544" width="13.88671875" style="89" customWidth="1"/>
    <col min="1545" max="1792" width="9.109375" style="89"/>
    <col min="1793" max="1793" width="25" style="89" customWidth="1"/>
    <col min="1794" max="1794" width="17.88671875" style="89" customWidth="1"/>
    <col min="1795" max="1795" width="16.33203125" style="89" customWidth="1"/>
    <col min="1796" max="1796" width="13.88671875" style="89" customWidth="1"/>
    <col min="1797" max="1797" width="14.88671875" style="89" customWidth="1"/>
    <col min="1798" max="1798" width="18" style="89" customWidth="1"/>
    <col min="1799" max="1799" width="19.44140625" style="89" customWidth="1"/>
    <col min="1800" max="1800" width="13.88671875" style="89" customWidth="1"/>
    <col min="1801" max="2048" width="9.109375" style="89"/>
    <col min="2049" max="2049" width="25" style="89" customWidth="1"/>
    <col min="2050" max="2050" width="17.88671875" style="89" customWidth="1"/>
    <col min="2051" max="2051" width="16.33203125" style="89" customWidth="1"/>
    <col min="2052" max="2052" width="13.88671875" style="89" customWidth="1"/>
    <col min="2053" max="2053" width="14.88671875" style="89" customWidth="1"/>
    <col min="2054" max="2054" width="18" style="89" customWidth="1"/>
    <col min="2055" max="2055" width="19.44140625" style="89" customWidth="1"/>
    <col min="2056" max="2056" width="13.88671875" style="89" customWidth="1"/>
    <col min="2057" max="2304" width="9.109375" style="89"/>
    <col min="2305" max="2305" width="25" style="89" customWidth="1"/>
    <col min="2306" max="2306" width="17.88671875" style="89" customWidth="1"/>
    <col min="2307" max="2307" width="16.33203125" style="89" customWidth="1"/>
    <col min="2308" max="2308" width="13.88671875" style="89" customWidth="1"/>
    <col min="2309" max="2309" width="14.88671875" style="89" customWidth="1"/>
    <col min="2310" max="2310" width="18" style="89" customWidth="1"/>
    <col min="2311" max="2311" width="19.44140625" style="89" customWidth="1"/>
    <col min="2312" max="2312" width="13.88671875" style="89" customWidth="1"/>
    <col min="2313" max="2560" width="9.109375" style="89"/>
    <col min="2561" max="2561" width="25" style="89" customWidth="1"/>
    <col min="2562" max="2562" width="17.88671875" style="89" customWidth="1"/>
    <col min="2563" max="2563" width="16.33203125" style="89" customWidth="1"/>
    <col min="2564" max="2564" width="13.88671875" style="89" customWidth="1"/>
    <col min="2565" max="2565" width="14.88671875" style="89" customWidth="1"/>
    <col min="2566" max="2566" width="18" style="89" customWidth="1"/>
    <col min="2567" max="2567" width="19.44140625" style="89" customWidth="1"/>
    <col min="2568" max="2568" width="13.88671875" style="89" customWidth="1"/>
    <col min="2569" max="2816" width="9.109375" style="89"/>
    <col min="2817" max="2817" width="25" style="89" customWidth="1"/>
    <col min="2818" max="2818" width="17.88671875" style="89" customWidth="1"/>
    <col min="2819" max="2819" width="16.33203125" style="89" customWidth="1"/>
    <col min="2820" max="2820" width="13.88671875" style="89" customWidth="1"/>
    <col min="2821" max="2821" width="14.88671875" style="89" customWidth="1"/>
    <col min="2822" max="2822" width="18" style="89" customWidth="1"/>
    <col min="2823" max="2823" width="19.44140625" style="89" customWidth="1"/>
    <col min="2824" max="2824" width="13.88671875" style="89" customWidth="1"/>
    <col min="2825" max="3072" width="9.109375" style="89"/>
    <col min="3073" max="3073" width="25" style="89" customWidth="1"/>
    <col min="3074" max="3074" width="17.88671875" style="89" customWidth="1"/>
    <col min="3075" max="3075" width="16.33203125" style="89" customWidth="1"/>
    <col min="3076" max="3076" width="13.88671875" style="89" customWidth="1"/>
    <col min="3077" max="3077" width="14.88671875" style="89" customWidth="1"/>
    <col min="3078" max="3078" width="18" style="89" customWidth="1"/>
    <col min="3079" max="3079" width="19.44140625" style="89" customWidth="1"/>
    <col min="3080" max="3080" width="13.88671875" style="89" customWidth="1"/>
    <col min="3081" max="3328" width="9.109375" style="89"/>
    <col min="3329" max="3329" width="25" style="89" customWidth="1"/>
    <col min="3330" max="3330" width="17.88671875" style="89" customWidth="1"/>
    <col min="3331" max="3331" width="16.33203125" style="89" customWidth="1"/>
    <col min="3332" max="3332" width="13.88671875" style="89" customWidth="1"/>
    <col min="3333" max="3333" width="14.88671875" style="89" customWidth="1"/>
    <col min="3334" max="3334" width="18" style="89" customWidth="1"/>
    <col min="3335" max="3335" width="19.44140625" style="89" customWidth="1"/>
    <col min="3336" max="3336" width="13.88671875" style="89" customWidth="1"/>
    <col min="3337" max="3584" width="9.109375" style="89"/>
    <col min="3585" max="3585" width="25" style="89" customWidth="1"/>
    <col min="3586" max="3586" width="17.88671875" style="89" customWidth="1"/>
    <col min="3587" max="3587" width="16.33203125" style="89" customWidth="1"/>
    <col min="3588" max="3588" width="13.88671875" style="89" customWidth="1"/>
    <col min="3589" max="3589" width="14.88671875" style="89" customWidth="1"/>
    <col min="3590" max="3590" width="18" style="89" customWidth="1"/>
    <col min="3591" max="3591" width="19.44140625" style="89" customWidth="1"/>
    <col min="3592" max="3592" width="13.88671875" style="89" customWidth="1"/>
    <col min="3593" max="3840" width="9.109375" style="89"/>
    <col min="3841" max="3841" width="25" style="89" customWidth="1"/>
    <col min="3842" max="3842" width="17.88671875" style="89" customWidth="1"/>
    <col min="3843" max="3843" width="16.33203125" style="89" customWidth="1"/>
    <col min="3844" max="3844" width="13.88671875" style="89" customWidth="1"/>
    <col min="3845" max="3845" width="14.88671875" style="89" customWidth="1"/>
    <col min="3846" max="3846" width="18" style="89" customWidth="1"/>
    <col min="3847" max="3847" width="19.44140625" style="89" customWidth="1"/>
    <col min="3848" max="3848" width="13.88671875" style="89" customWidth="1"/>
    <col min="3849" max="4096" width="9.109375" style="89"/>
    <col min="4097" max="4097" width="25" style="89" customWidth="1"/>
    <col min="4098" max="4098" width="17.88671875" style="89" customWidth="1"/>
    <col min="4099" max="4099" width="16.33203125" style="89" customWidth="1"/>
    <col min="4100" max="4100" width="13.88671875" style="89" customWidth="1"/>
    <col min="4101" max="4101" width="14.88671875" style="89" customWidth="1"/>
    <col min="4102" max="4102" width="18" style="89" customWidth="1"/>
    <col min="4103" max="4103" width="19.44140625" style="89" customWidth="1"/>
    <col min="4104" max="4104" width="13.88671875" style="89" customWidth="1"/>
    <col min="4105" max="4352" width="9.109375" style="89"/>
    <col min="4353" max="4353" width="25" style="89" customWidth="1"/>
    <col min="4354" max="4354" width="17.88671875" style="89" customWidth="1"/>
    <col min="4355" max="4355" width="16.33203125" style="89" customWidth="1"/>
    <col min="4356" max="4356" width="13.88671875" style="89" customWidth="1"/>
    <col min="4357" max="4357" width="14.88671875" style="89" customWidth="1"/>
    <col min="4358" max="4358" width="18" style="89" customWidth="1"/>
    <col min="4359" max="4359" width="19.44140625" style="89" customWidth="1"/>
    <col min="4360" max="4360" width="13.88671875" style="89" customWidth="1"/>
    <col min="4361" max="4608" width="9.109375" style="89"/>
    <col min="4609" max="4609" width="25" style="89" customWidth="1"/>
    <col min="4610" max="4610" width="17.88671875" style="89" customWidth="1"/>
    <col min="4611" max="4611" width="16.33203125" style="89" customWidth="1"/>
    <col min="4612" max="4612" width="13.88671875" style="89" customWidth="1"/>
    <col min="4613" max="4613" width="14.88671875" style="89" customWidth="1"/>
    <col min="4614" max="4614" width="18" style="89" customWidth="1"/>
    <col min="4615" max="4615" width="19.44140625" style="89" customWidth="1"/>
    <col min="4616" max="4616" width="13.88671875" style="89" customWidth="1"/>
    <col min="4617" max="4864" width="9.109375" style="89"/>
    <col min="4865" max="4865" width="25" style="89" customWidth="1"/>
    <col min="4866" max="4866" width="17.88671875" style="89" customWidth="1"/>
    <col min="4867" max="4867" width="16.33203125" style="89" customWidth="1"/>
    <col min="4868" max="4868" width="13.88671875" style="89" customWidth="1"/>
    <col min="4869" max="4869" width="14.88671875" style="89" customWidth="1"/>
    <col min="4870" max="4870" width="18" style="89" customWidth="1"/>
    <col min="4871" max="4871" width="19.44140625" style="89" customWidth="1"/>
    <col min="4872" max="4872" width="13.88671875" style="89" customWidth="1"/>
    <col min="4873" max="5120" width="9.109375" style="89"/>
    <col min="5121" max="5121" width="25" style="89" customWidth="1"/>
    <col min="5122" max="5122" width="17.88671875" style="89" customWidth="1"/>
    <col min="5123" max="5123" width="16.33203125" style="89" customWidth="1"/>
    <col min="5124" max="5124" width="13.88671875" style="89" customWidth="1"/>
    <col min="5125" max="5125" width="14.88671875" style="89" customWidth="1"/>
    <col min="5126" max="5126" width="18" style="89" customWidth="1"/>
    <col min="5127" max="5127" width="19.44140625" style="89" customWidth="1"/>
    <col min="5128" max="5128" width="13.88671875" style="89" customWidth="1"/>
    <col min="5129" max="5376" width="9.109375" style="89"/>
    <col min="5377" max="5377" width="25" style="89" customWidth="1"/>
    <col min="5378" max="5378" width="17.88671875" style="89" customWidth="1"/>
    <col min="5379" max="5379" width="16.33203125" style="89" customWidth="1"/>
    <col min="5380" max="5380" width="13.88671875" style="89" customWidth="1"/>
    <col min="5381" max="5381" width="14.88671875" style="89" customWidth="1"/>
    <col min="5382" max="5382" width="18" style="89" customWidth="1"/>
    <col min="5383" max="5383" width="19.44140625" style="89" customWidth="1"/>
    <col min="5384" max="5384" width="13.88671875" style="89" customWidth="1"/>
    <col min="5385" max="5632" width="9.109375" style="89"/>
    <col min="5633" max="5633" width="25" style="89" customWidth="1"/>
    <col min="5634" max="5634" width="17.88671875" style="89" customWidth="1"/>
    <col min="5635" max="5635" width="16.33203125" style="89" customWidth="1"/>
    <col min="5636" max="5636" width="13.88671875" style="89" customWidth="1"/>
    <col min="5637" max="5637" width="14.88671875" style="89" customWidth="1"/>
    <col min="5638" max="5638" width="18" style="89" customWidth="1"/>
    <col min="5639" max="5639" width="19.44140625" style="89" customWidth="1"/>
    <col min="5640" max="5640" width="13.88671875" style="89" customWidth="1"/>
    <col min="5641" max="5888" width="9.109375" style="89"/>
    <col min="5889" max="5889" width="25" style="89" customWidth="1"/>
    <col min="5890" max="5890" width="17.88671875" style="89" customWidth="1"/>
    <col min="5891" max="5891" width="16.33203125" style="89" customWidth="1"/>
    <col min="5892" max="5892" width="13.88671875" style="89" customWidth="1"/>
    <col min="5893" max="5893" width="14.88671875" style="89" customWidth="1"/>
    <col min="5894" max="5894" width="18" style="89" customWidth="1"/>
    <col min="5895" max="5895" width="19.44140625" style="89" customWidth="1"/>
    <col min="5896" max="5896" width="13.88671875" style="89" customWidth="1"/>
    <col min="5897" max="6144" width="9.109375" style="89"/>
    <col min="6145" max="6145" width="25" style="89" customWidth="1"/>
    <col min="6146" max="6146" width="17.88671875" style="89" customWidth="1"/>
    <col min="6147" max="6147" width="16.33203125" style="89" customWidth="1"/>
    <col min="6148" max="6148" width="13.88671875" style="89" customWidth="1"/>
    <col min="6149" max="6149" width="14.88671875" style="89" customWidth="1"/>
    <col min="6150" max="6150" width="18" style="89" customWidth="1"/>
    <col min="6151" max="6151" width="19.44140625" style="89" customWidth="1"/>
    <col min="6152" max="6152" width="13.88671875" style="89" customWidth="1"/>
    <col min="6153" max="6400" width="9.109375" style="89"/>
    <col min="6401" max="6401" width="25" style="89" customWidth="1"/>
    <col min="6402" max="6402" width="17.88671875" style="89" customWidth="1"/>
    <col min="6403" max="6403" width="16.33203125" style="89" customWidth="1"/>
    <col min="6404" max="6404" width="13.88671875" style="89" customWidth="1"/>
    <col min="6405" max="6405" width="14.88671875" style="89" customWidth="1"/>
    <col min="6406" max="6406" width="18" style="89" customWidth="1"/>
    <col min="6407" max="6407" width="19.44140625" style="89" customWidth="1"/>
    <col min="6408" max="6408" width="13.88671875" style="89" customWidth="1"/>
    <col min="6409" max="6656" width="9.109375" style="89"/>
    <col min="6657" max="6657" width="25" style="89" customWidth="1"/>
    <col min="6658" max="6658" width="17.88671875" style="89" customWidth="1"/>
    <col min="6659" max="6659" width="16.33203125" style="89" customWidth="1"/>
    <col min="6660" max="6660" width="13.88671875" style="89" customWidth="1"/>
    <col min="6661" max="6661" width="14.88671875" style="89" customWidth="1"/>
    <col min="6662" max="6662" width="18" style="89" customWidth="1"/>
    <col min="6663" max="6663" width="19.44140625" style="89" customWidth="1"/>
    <col min="6664" max="6664" width="13.88671875" style="89" customWidth="1"/>
    <col min="6665" max="6912" width="9.109375" style="89"/>
    <col min="6913" max="6913" width="25" style="89" customWidth="1"/>
    <col min="6914" max="6914" width="17.88671875" style="89" customWidth="1"/>
    <col min="6915" max="6915" width="16.33203125" style="89" customWidth="1"/>
    <col min="6916" max="6916" width="13.88671875" style="89" customWidth="1"/>
    <col min="6917" max="6917" width="14.88671875" style="89" customWidth="1"/>
    <col min="6918" max="6918" width="18" style="89" customWidth="1"/>
    <col min="6919" max="6919" width="19.44140625" style="89" customWidth="1"/>
    <col min="6920" max="6920" width="13.88671875" style="89" customWidth="1"/>
    <col min="6921" max="7168" width="9.109375" style="89"/>
    <col min="7169" max="7169" width="25" style="89" customWidth="1"/>
    <col min="7170" max="7170" width="17.88671875" style="89" customWidth="1"/>
    <col min="7171" max="7171" width="16.33203125" style="89" customWidth="1"/>
    <col min="7172" max="7172" width="13.88671875" style="89" customWidth="1"/>
    <col min="7173" max="7173" width="14.88671875" style="89" customWidth="1"/>
    <col min="7174" max="7174" width="18" style="89" customWidth="1"/>
    <col min="7175" max="7175" width="19.44140625" style="89" customWidth="1"/>
    <col min="7176" max="7176" width="13.88671875" style="89" customWidth="1"/>
    <col min="7177" max="7424" width="9.109375" style="89"/>
    <col min="7425" max="7425" width="25" style="89" customWidth="1"/>
    <col min="7426" max="7426" width="17.88671875" style="89" customWidth="1"/>
    <col min="7427" max="7427" width="16.33203125" style="89" customWidth="1"/>
    <col min="7428" max="7428" width="13.88671875" style="89" customWidth="1"/>
    <col min="7429" max="7429" width="14.88671875" style="89" customWidth="1"/>
    <col min="7430" max="7430" width="18" style="89" customWidth="1"/>
    <col min="7431" max="7431" width="19.44140625" style="89" customWidth="1"/>
    <col min="7432" max="7432" width="13.88671875" style="89" customWidth="1"/>
    <col min="7433" max="7680" width="9.109375" style="89"/>
    <col min="7681" max="7681" width="25" style="89" customWidth="1"/>
    <col min="7682" max="7682" width="17.88671875" style="89" customWidth="1"/>
    <col min="7683" max="7683" width="16.33203125" style="89" customWidth="1"/>
    <col min="7684" max="7684" width="13.88671875" style="89" customWidth="1"/>
    <col min="7685" max="7685" width="14.88671875" style="89" customWidth="1"/>
    <col min="7686" max="7686" width="18" style="89" customWidth="1"/>
    <col min="7687" max="7687" width="19.44140625" style="89" customWidth="1"/>
    <col min="7688" max="7688" width="13.88671875" style="89" customWidth="1"/>
    <col min="7689" max="7936" width="9.109375" style="89"/>
    <col min="7937" max="7937" width="25" style="89" customWidth="1"/>
    <col min="7938" max="7938" width="17.88671875" style="89" customWidth="1"/>
    <col min="7939" max="7939" width="16.33203125" style="89" customWidth="1"/>
    <col min="7940" max="7940" width="13.88671875" style="89" customWidth="1"/>
    <col min="7941" max="7941" width="14.88671875" style="89" customWidth="1"/>
    <col min="7942" max="7942" width="18" style="89" customWidth="1"/>
    <col min="7943" max="7943" width="19.44140625" style="89" customWidth="1"/>
    <col min="7944" max="7944" width="13.88671875" style="89" customWidth="1"/>
    <col min="7945" max="8192" width="9.109375" style="89"/>
    <col min="8193" max="8193" width="25" style="89" customWidth="1"/>
    <col min="8194" max="8194" width="17.88671875" style="89" customWidth="1"/>
    <col min="8195" max="8195" width="16.33203125" style="89" customWidth="1"/>
    <col min="8196" max="8196" width="13.88671875" style="89" customWidth="1"/>
    <col min="8197" max="8197" width="14.88671875" style="89" customWidth="1"/>
    <col min="8198" max="8198" width="18" style="89" customWidth="1"/>
    <col min="8199" max="8199" width="19.44140625" style="89" customWidth="1"/>
    <col min="8200" max="8200" width="13.88671875" style="89" customWidth="1"/>
    <col min="8201" max="8448" width="9.109375" style="89"/>
    <col min="8449" max="8449" width="25" style="89" customWidth="1"/>
    <col min="8450" max="8450" width="17.88671875" style="89" customWidth="1"/>
    <col min="8451" max="8451" width="16.33203125" style="89" customWidth="1"/>
    <col min="8452" max="8452" width="13.88671875" style="89" customWidth="1"/>
    <col min="8453" max="8453" width="14.88671875" style="89" customWidth="1"/>
    <col min="8454" max="8454" width="18" style="89" customWidth="1"/>
    <col min="8455" max="8455" width="19.44140625" style="89" customWidth="1"/>
    <col min="8456" max="8456" width="13.88671875" style="89" customWidth="1"/>
    <col min="8457" max="8704" width="9.109375" style="89"/>
    <col min="8705" max="8705" width="25" style="89" customWidth="1"/>
    <col min="8706" max="8706" width="17.88671875" style="89" customWidth="1"/>
    <col min="8707" max="8707" width="16.33203125" style="89" customWidth="1"/>
    <col min="8708" max="8708" width="13.88671875" style="89" customWidth="1"/>
    <col min="8709" max="8709" width="14.88671875" style="89" customWidth="1"/>
    <col min="8710" max="8710" width="18" style="89" customWidth="1"/>
    <col min="8711" max="8711" width="19.44140625" style="89" customWidth="1"/>
    <col min="8712" max="8712" width="13.88671875" style="89" customWidth="1"/>
    <col min="8713" max="8960" width="9.109375" style="89"/>
    <col min="8961" max="8961" width="25" style="89" customWidth="1"/>
    <col min="8962" max="8962" width="17.88671875" style="89" customWidth="1"/>
    <col min="8963" max="8963" width="16.33203125" style="89" customWidth="1"/>
    <col min="8964" max="8964" width="13.88671875" style="89" customWidth="1"/>
    <col min="8965" max="8965" width="14.88671875" style="89" customWidth="1"/>
    <col min="8966" max="8966" width="18" style="89" customWidth="1"/>
    <col min="8967" max="8967" width="19.44140625" style="89" customWidth="1"/>
    <col min="8968" max="8968" width="13.88671875" style="89" customWidth="1"/>
    <col min="8969" max="9216" width="9.109375" style="89"/>
    <col min="9217" max="9217" width="25" style="89" customWidth="1"/>
    <col min="9218" max="9218" width="17.88671875" style="89" customWidth="1"/>
    <col min="9219" max="9219" width="16.33203125" style="89" customWidth="1"/>
    <col min="9220" max="9220" width="13.88671875" style="89" customWidth="1"/>
    <col min="9221" max="9221" width="14.88671875" style="89" customWidth="1"/>
    <col min="9222" max="9222" width="18" style="89" customWidth="1"/>
    <col min="9223" max="9223" width="19.44140625" style="89" customWidth="1"/>
    <col min="9224" max="9224" width="13.88671875" style="89" customWidth="1"/>
    <col min="9225" max="9472" width="9.109375" style="89"/>
    <col min="9473" max="9473" width="25" style="89" customWidth="1"/>
    <col min="9474" max="9474" width="17.88671875" style="89" customWidth="1"/>
    <col min="9475" max="9475" width="16.33203125" style="89" customWidth="1"/>
    <col min="9476" max="9476" width="13.88671875" style="89" customWidth="1"/>
    <col min="9477" max="9477" width="14.88671875" style="89" customWidth="1"/>
    <col min="9478" max="9478" width="18" style="89" customWidth="1"/>
    <col min="9479" max="9479" width="19.44140625" style="89" customWidth="1"/>
    <col min="9480" max="9480" width="13.88671875" style="89" customWidth="1"/>
    <col min="9481" max="9728" width="9.109375" style="89"/>
    <col min="9729" max="9729" width="25" style="89" customWidth="1"/>
    <col min="9730" max="9730" width="17.88671875" style="89" customWidth="1"/>
    <col min="9731" max="9731" width="16.33203125" style="89" customWidth="1"/>
    <col min="9732" max="9732" width="13.88671875" style="89" customWidth="1"/>
    <col min="9733" max="9733" width="14.88671875" style="89" customWidth="1"/>
    <col min="9734" max="9734" width="18" style="89" customWidth="1"/>
    <col min="9735" max="9735" width="19.44140625" style="89" customWidth="1"/>
    <col min="9736" max="9736" width="13.88671875" style="89" customWidth="1"/>
    <col min="9737" max="9984" width="9.109375" style="89"/>
    <col min="9985" max="9985" width="25" style="89" customWidth="1"/>
    <col min="9986" max="9986" width="17.88671875" style="89" customWidth="1"/>
    <col min="9987" max="9987" width="16.33203125" style="89" customWidth="1"/>
    <col min="9988" max="9988" width="13.88671875" style="89" customWidth="1"/>
    <col min="9989" max="9989" width="14.88671875" style="89" customWidth="1"/>
    <col min="9990" max="9990" width="18" style="89" customWidth="1"/>
    <col min="9991" max="9991" width="19.44140625" style="89" customWidth="1"/>
    <col min="9992" max="9992" width="13.88671875" style="89" customWidth="1"/>
    <col min="9993" max="10240" width="9.109375" style="89"/>
    <col min="10241" max="10241" width="25" style="89" customWidth="1"/>
    <col min="10242" max="10242" width="17.88671875" style="89" customWidth="1"/>
    <col min="10243" max="10243" width="16.33203125" style="89" customWidth="1"/>
    <col min="10244" max="10244" width="13.88671875" style="89" customWidth="1"/>
    <col min="10245" max="10245" width="14.88671875" style="89" customWidth="1"/>
    <col min="10246" max="10246" width="18" style="89" customWidth="1"/>
    <col min="10247" max="10247" width="19.44140625" style="89" customWidth="1"/>
    <col min="10248" max="10248" width="13.88671875" style="89" customWidth="1"/>
    <col min="10249" max="10496" width="9.109375" style="89"/>
    <col min="10497" max="10497" width="25" style="89" customWidth="1"/>
    <col min="10498" max="10498" width="17.88671875" style="89" customWidth="1"/>
    <col min="10499" max="10499" width="16.33203125" style="89" customWidth="1"/>
    <col min="10500" max="10500" width="13.88671875" style="89" customWidth="1"/>
    <col min="10501" max="10501" width="14.88671875" style="89" customWidth="1"/>
    <col min="10502" max="10502" width="18" style="89" customWidth="1"/>
    <col min="10503" max="10503" width="19.44140625" style="89" customWidth="1"/>
    <col min="10504" max="10504" width="13.88671875" style="89" customWidth="1"/>
    <col min="10505" max="10752" width="9.109375" style="89"/>
    <col min="10753" max="10753" width="25" style="89" customWidth="1"/>
    <col min="10754" max="10754" width="17.88671875" style="89" customWidth="1"/>
    <col min="10755" max="10755" width="16.33203125" style="89" customWidth="1"/>
    <col min="10756" max="10756" width="13.88671875" style="89" customWidth="1"/>
    <col min="10757" max="10757" width="14.88671875" style="89" customWidth="1"/>
    <col min="10758" max="10758" width="18" style="89" customWidth="1"/>
    <col min="10759" max="10759" width="19.44140625" style="89" customWidth="1"/>
    <col min="10760" max="10760" width="13.88671875" style="89" customWidth="1"/>
    <col min="10761" max="11008" width="9.109375" style="89"/>
    <col min="11009" max="11009" width="25" style="89" customWidth="1"/>
    <col min="11010" max="11010" width="17.88671875" style="89" customWidth="1"/>
    <col min="11011" max="11011" width="16.33203125" style="89" customWidth="1"/>
    <col min="11012" max="11012" width="13.88671875" style="89" customWidth="1"/>
    <col min="11013" max="11013" width="14.88671875" style="89" customWidth="1"/>
    <col min="11014" max="11014" width="18" style="89" customWidth="1"/>
    <col min="11015" max="11015" width="19.44140625" style="89" customWidth="1"/>
    <col min="11016" max="11016" width="13.88671875" style="89" customWidth="1"/>
    <col min="11017" max="11264" width="9.109375" style="89"/>
    <col min="11265" max="11265" width="25" style="89" customWidth="1"/>
    <col min="11266" max="11266" width="17.88671875" style="89" customWidth="1"/>
    <col min="11267" max="11267" width="16.33203125" style="89" customWidth="1"/>
    <col min="11268" max="11268" width="13.88671875" style="89" customWidth="1"/>
    <col min="11269" max="11269" width="14.88671875" style="89" customWidth="1"/>
    <col min="11270" max="11270" width="18" style="89" customWidth="1"/>
    <col min="11271" max="11271" width="19.44140625" style="89" customWidth="1"/>
    <col min="11272" max="11272" width="13.88671875" style="89" customWidth="1"/>
    <col min="11273" max="11520" width="9.109375" style="89"/>
    <col min="11521" max="11521" width="25" style="89" customWidth="1"/>
    <col min="11522" max="11522" width="17.88671875" style="89" customWidth="1"/>
    <col min="11523" max="11523" width="16.33203125" style="89" customWidth="1"/>
    <col min="11524" max="11524" width="13.88671875" style="89" customWidth="1"/>
    <col min="11525" max="11525" width="14.88671875" style="89" customWidth="1"/>
    <col min="11526" max="11526" width="18" style="89" customWidth="1"/>
    <col min="11527" max="11527" width="19.44140625" style="89" customWidth="1"/>
    <col min="11528" max="11528" width="13.88671875" style="89" customWidth="1"/>
    <col min="11529" max="11776" width="9.109375" style="89"/>
    <col min="11777" max="11777" width="25" style="89" customWidth="1"/>
    <col min="11778" max="11778" width="17.88671875" style="89" customWidth="1"/>
    <col min="11779" max="11779" width="16.33203125" style="89" customWidth="1"/>
    <col min="11780" max="11780" width="13.88671875" style="89" customWidth="1"/>
    <col min="11781" max="11781" width="14.88671875" style="89" customWidth="1"/>
    <col min="11782" max="11782" width="18" style="89" customWidth="1"/>
    <col min="11783" max="11783" width="19.44140625" style="89" customWidth="1"/>
    <col min="11784" max="11784" width="13.88671875" style="89" customWidth="1"/>
    <col min="11785" max="12032" width="9.109375" style="89"/>
    <col min="12033" max="12033" width="25" style="89" customWidth="1"/>
    <col min="12034" max="12034" width="17.88671875" style="89" customWidth="1"/>
    <col min="12035" max="12035" width="16.33203125" style="89" customWidth="1"/>
    <col min="12036" max="12036" width="13.88671875" style="89" customWidth="1"/>
    <col min="12037" max="12037" width="14.88671875" style="89" customWidth="1"/>
    <col min="12038" max="12038" width="18" style="89" customWidth="1"/>
    <col min="12039" max="12039" width="19.44140625" style="89" customWidth="1"/>
    <col min="12040" max="12040" width="13.88671875" style="89" customWidth="1"/>
    <col min="12041" max="12288" width="9.109375" style="89"/>
    <col min="12289" max="12289" width="25" style="89" customWidth="1"/>
    <col min="12290" max="12290" width="17.88671875" style="89" customWidth="1"/>
    <col min="12291" max="12291" width="16.33203125" style="89" customWidth="1"/>
    <col min="12292" max="12292" width="13.88671875" style="89" customWidth="1"/>
    <col min="12293" max="12293" width="14.88671875" style="89" customWidth="1"/>
    <col min="12294" max="12294" width="18" style="89" customWidth="1"/>
    <col min="12295" max="12295" width="19.44140625" style="89" customWidth="1"/>
    <col min="12296" max="12296" width="13.88671875" style="89" customWidth="1"/>
    <col min="12297" max="12544" width="9.109375" style="89"/>
    <col min="12545" max="12545" width="25" style="89" customWidth="1"/>
    <col min="12546" max="12546" width="17.88671875" style="89" customWidth="1"/>
    <col min="12547" max="12547" width="16.33203125" style="89" customWidth="1"/>
    <col min="12548" max="12548" width="13.88671875" style="89" customWidth="1"/>
    <col min="12549" max="12549" width="14.88671875" style="89" customWidth="1"/>
    <col min="12550" max="12550" width="18" style="89" customWidth="1"/>
    <col min="12551" max="12551" width="19.44140625" style="89" customWidth="1"/>
    <col min="12552" max="12552" width="13.88671875" style="89" customWidth="1"/>
    <col min="12553" max="12800" width="9.109375" style="89"/>
    <col min="12801" max="12801" width="25" style="89" customWidth="1"/>
    <col min="12802" max="12802" width="17.88671875" style="89" customWidth="1"/>
    <col min="12803" max="12803" width="16.33203125" style="89" customWidth="1"/>
    <col min="12804" max="12804" width="13.88671875" style="89" customWidth="1"/>
    <col min="12805" max="12805" width="14.88671875" style="89" customWidth="1"/>
    <col min="12806" max="12806" width="18" style="89" customWidth="1"/>
    <col min="12807" max="12807" width="19.44140625" style="89" customWidth="1"/>
    <col min="12808" max="12808" width="13.88671875" style="89" customWidth="1"/>
    <col min="12809" max="13056" width="9.109375" style="89"/>
    <col min="13057" max="13057" width="25" style="89" customWidth="1"/>
    <col min="13058" max="13058" width="17.88671875" style="89" customWidth="1"/>
    <col min="13059" max="13059" width="16.33203125" style="89" customWidth="1"/>
    <col min="13060" max="13060" width="13.88671875" style="89" customWidth="1"/>
    <col min="13061" max="13061" width="14.88671875" style="89" customWidth="1"/>
    <col min="13062" max="13062" width="18" style="89" customWidth="1"/>
    <col min="13063" max="13063" width="19.44140625" style="89" customWidth="1"/>
    <col min="13064" max="13064" width="13.88671875" style="89" customWidth="1"/>
    <col min="13065" max="13312" width="9.109375" style="89"/>
    <col min="13313" max="13313" width="25" style="89" customWidth="1"/>
    <col min="13314" max="13314" width="17.88671875" style="89" customWidth="1"/>
    <col min="13315" max="13315" width="16.33203125" style="89" customWidth="1"/>
    <col min="13316" max="13316" width="13.88671875" style="89" customWidth="1"/>
    <col min="13317" max="13317" width="14.88671875" style="89" customWidth="1"/>
    <col min="13318" max="13318" width="18" style="89" customWidth="1"/>
    <col min="13319" max="13319" width="19.44140625" style="89" customWidth="1"/>
    <col min="13320" max="13320" width="13.88671875" style="89" customWidth="1"/>
    <col min="13321" max="13568" width="9.109375" style="89"/>
    <col min="13569" max="13569" width="25" style="89" customWidth="1"/>
    <col min="13570" max="13570" width="17.88671875" style="89" customWidth="1"/>
    <col min="13571" max="13571" width="16.33203125" style="89" customWidth="1"/>
    <col min="13572" max="13572" width="13.88671875" style="89" customWidth="1"/>
    <col min="13573" max="13573" width="14.88671875" style="89" customWidth="1"/>
    <col min="13574" max="13574" width="18" style="89" customWidth="1"/>
    <col min="13575" max="13575" width="19.44140625" style="89" customWidth="1"/>
    <col min="13576" max="13576" width="13.88671875" style="89" customWidth="1"/>
    <col min="13577" max="13824" width="9.109375" style="89"/>
    <col min="13825" max="13825" width="25" style="89" customWidth="1"/>
    <col min="13826" max="13826" width="17.88671875" style="89" customWidth="1"/>
    <col min="13827" max="13827" width="16.33203125" style="89" customWidth="1"/>
    <col min="13828" max="13828" width="13.88671875" style="89" customWidth="1"/>
    <col min="13829" max="13829" width="14.88671875" style="89" customWidth="1"/>
    <col min="13830" max="13830" width="18" style="89" customWidth="1"/>
    <col min="13831" max="13831" width="19.44140625" style="89" customWidth="1"/>
    <col min="13832" max="13832" width="13.88671875" style="89" customWidth="1"/>
    <col min="13833" max="14080" width="9.109375" style="89"/>
    <col min="14081" max="14081" width="25" style="89" customWidth="1"/>
    <col min="14082" max="14082" width="17.88671875" style="89" customWidth="1"/>
    <col min="14083" max="14083" width="16.33203125" style="89" customWidth="1"/>
    <col min="14084" max="14084" width="13.88671875" style="89" customWidth="1"/>
    <col min="14085" max="14085" width="14.88671875" style="89" customWidth="1"/>
    <col min="14086" max="14086" width="18" style="89" customWidth="1"/>
    <col min="14087" max="14087" width="19.44140625" style="89" customWidth="1"/>
    <col min="14088" max="14088" width="13.88671875" style="89" customWidth="1"/>
    <col min="14089" max="14336" width="9.109375" style="89"/>
    <col min="14337" max="14337" width="25" style="89" customWidth="1"/>
    <col min="14338" max="14338" width="17.88671875" style="89" customWidth="1"/>
    <col min="14339" max="14339" width="16.33203125" style="89" customWidth="1"/>
    <col min="14340" max="14340" width="13.88671875" style="89" customWidth="1"/>
    <col min="14341" max="14341" width="14.88671875" style="89" customWidth="1"/>
    <col min="14342" max="14342" width="18" style="89" customWidth="1"/>
    <col min="14343" max="14343" width="19.44140625" style="89" customWidth="1"/>
    <col min="14344" max="14344" width="13.88671875" style="89" customWidth="1"/>
    <col min="14345" max="14592" width="9.109375" style="89"/>
    <col min="14593" max="14593" width="25" style="89" customWidth="1"/>
    <col min="14594" max="14594" width="17.88671875" style="89" customWidth="1"/>
    <col min="14595" max="14595" width="16.33203125" style="89" customWidth="1"/>
    <col min="14596" max="14596" width="13.88671875" style="89" customWidth="1"/>
    <col min="14597" max="14597" width="14.88671875" style="89" customWidth="1"/>
    <col min="14598" max="14598" width="18" style="89" customWidth="1"/>
    <col min="14599" max="14599" width="19.44140625" style="89" customWidth="1"/>
    <col min="14600" max="14600" width="13.88671875" style="89" customWidth="1"/>
    <col min="14601" max="14848" width="9.109375" style="89"/>
    <col min="14849" max="14849" width="25" style="89" customWidth="1"/>
    <col min="14850" max="14850" width="17.88671875" style="89" customWidth="1"/>
    <col min="14851" max="14851" width="16.33203125" style="89" customWidth="1"/>
    <col min="14852" max="14852" width="13.88671875" style="89" customWidth="1"/>
    <col min="14853" max="14853" width="14.88671875" style="89" customWidth="1"/>
    <col min="14854" max="14854" width="18" style="89" customWidth="1"/>
    <col min="14855" max="14855" width="19.44140625" style="89" customWidth="1"/>
    <col min="14856" max="14856" width="13.88671875" style="89" customWidth="1"/>
    <col min="14857" max="15104" width="9.109375" style="89"/>
    <col min="15105" max="15105" width="25" style="89" customWidth="1"/>
    <col min="15106" max="15106" width="17.88671875" style="89" customWidth="1"/>
    <col min="15107" max="15107" width="16.33203125" style="89" customWidth="1"/>
    <col min="15108" max="15108" width="13.88671875" style="89" customWidth="1"/>
    <col min="15109" max="15109" width="14.88671875" style="89" customWidth="1"/>
    <col min="15110" max="15110" width="18" style="89" customWidth="1"/>
    <col min="15111" max="15111" width="19.44140625" style="89" customWidth="1"/>
    <col min="15112" max="15112" width="13.88671875" style="89" customWidth="1"/>
    <col min="15113" max="15360" width="9.109375" style="89"/>
    <col min="15361" max="15361" width="25" style="89" customWidth="1"/>
    <col min="15362" max="15362" width="17.88671875" style="89" customWidth="1"/>
    <col min="15363" max="15363" width="16.33203125" style="89" customWidth="1"/>
    <col min="15364" max="15364" width="13.88671875" style="89" customWidth="1"/>
    <col min="15365" max="15365" width="14.88671875" style="89" customWidth="1"/>
    <col min="15366" max="15366" width="18" style="89" customWidth="1"/>
    <col min="15367" max="15367" width="19.44140625" style="89" customWidth="1"/>
    <col min="15368" max="15368" width="13.88671875" style="89" customWidth="1"/>
    <col min="15369" max="15616" width="9.109375" style="89"/>
    <col min="15617" max="15617" width="25" style="89" customWidth="1"/>
    <col min="15618" max="15618" width="17.88671875" style="89" customWidth="1"/>
    <col min="15619" max="15619" width="16.33203125" style="89" customWidth="1"/>
    <col min="15620" max="15620" width="13.88671875" style="89" customWidth="1"/>
    <col min="15621" max="15621" width="14.88671875" style="89" customWidth="1"/>
    <col min="15622" max="15622" width="18" style="89" customWidth="1"/>
    <col min="15623" max="15623" width="19.44140625" style="89" customWidth="1"/>
    <col min="15624" max="15624" width="13.88671875" style="89" customWidth="1"/>
    <col min="15625" max="15872" width="9.109375" style="89"/>
    <col min="15873" max="15873" width="25" style="89" customWidth="1"/>
    <col min="15874" max="15874" width="17.88671875" style="89" customWidth="1"/>
    <col min="15875" max="15875" width="16.33203125" style="89" customWidth="1"/>
    <col min="15876" max="15876" width="13.88671875" style="89" customWidth="1"/>
    <col min="15877" max="15877" width="14.88671875" style="89" customWidth="1"/>
    <col min="15878" max="15878" width="18" style="89" customWidth="1"/>
    <col min="15879" max="15879" width="19.44140625" style="89" customWidth="1"/>
    <col min="15880" max="15880" width="13.88671875" style="89" customWidth="1"/>
    <col min="15881" max="16128" width="9.109375" style="89"/>
    <col min="16129" max="16129" width="25" style="89" customWidth="1"/>
    <col min="16130" max="16130" width="17.88671875" style="89" customWidth="1"/>
    <col min="16131" max="16131" width="16.33203125" style="89" customWidth="1"/>
    <col min="16132" max="16132" width="13.88671875" style="89" customWidth="1"/>
    <col min="16133" max="16133" width="14.88671875" style="89" customWidth="1"/>
    <col min="16134" max="16134" width="18" style="89" customWidth="1"/>
    <col min="16135" max="16135" width="19.44140625" style="89" customWidth="1"/>
    <col min="16136" max="16136" width="13.88671875" style="89" customWidth="1"/>
    <col min="16137" max="16384" width="9.109375" style="89"/>
  </cols>
  <sheetData>
    <row r="1" spans="1:16">
      <c r="E1" s="130" t="s">
        <v>306</v>
      </c>
    </row>
    <row r="2" spans="1:16" ht="17.399999999999999">
      <c r="A2" s="617" t="s">
        <v>67</v>
      </c>
      <c r="B2" s="617"/>
      <c r="C2" s="617"/>
      <c r="D2" s="617"/>
      <c r="E2" s="617"/>
      <c r="F2" s="617"/>
      <c r="G2" s="617"/>
      <c r="H2" s="29"/>
      <c r="I2" s="29"/>
      <c r="J2" s="29"/>
      <c r="K2" s="29"/>
      <c r="L2" s="29"/>
      <c r="M2" s="29"/>
      <c r="N2" s="29"/>
      <c r="O2" s="29"/>
    </row>
    <row r="3" spans="1:16" ht="15.6">
      <c r="A3" s="618" t="s">
        <v>415</v>
      </c>
      <c r="B3" s="618"/>
      <c r="C3" s="618"/>
      <c r="D3" s="618"/>
      <c r="E3" s="618"/>
      <c r="F3" s="618"/>
      <c r="G3" s="618"/>
      <c r="H3" s="30"/>
      <c r="I3" s="30"/>
      <c r="J3" s="30"/>
      <c r="K3" s="30"/>
      <c r="L3" s="30"/>
      <c r="M3" s="30"/>
      <c r="N3" s="30"/>
      <c r="O3" s="30"/>
    </row>
    <row r="4" spans="1:16" ht="15.6">
      <c r="A4" s="619" t="s">
        <v>414</v>
      </c>
      <c r="B4" s="619"/>
      <c r="C4" s="619"/>
      <c r="D4" s="619"/>
      <c r="E4" s="619"/>
      <c r="F4" s="619"/>
      <c r="G4" s="619"/>
      <c r="H4" s="30"/>
      <c r="I4" s="30"/>
      <c r="J4" s="30"/>
      <c r="K4" s="30"/>
      <c r="L4" s="30"/>
      <c r="M4" s="30"/>
      <c r="N4" s="30"/>
      <c r="O4" s="30"/>
      <c r="P4" s="30"/>
    </row>
    <row r="5" spans="1:16" ht="15.6">
      <c r="A5" s="24"/>
    </row>
    <row r="6" spans="1:16" ht="18">
      <c r="A6" s="24" t="s">
        <v>90</v>
      </c>
      <c r="B6" s="110"/>
      <c r="C6" s="193" t="s">
        <v>274</v>
      </c>
    </row>
    <row r="7" spans="1:16" ht="15.6">
      <c r="A7" s="24" t="s">
        <v>91</v>
      </c>
    </row>
    <row r="8" spans="1:16" ht="15.6">
      <c r="A8" s="24" t="s">
        <v>92</v>
      </c>
    </row>
    <row r="9" spans="1:16" ht="15.6">
      <c r="A9" s="24" t="s">
        <v>93</v>
      </c>
    </row>
    <row r="10" spans="1:16" ht="15.6">
      <c r="A10" s="24" t="s">
        <v>311</v>
      </c>
    </row>
    <row r="11" spans="1:16" ht="12.75" customHeight="1">
      <c r="A11" s="24"/>
      <c r="G11" s="89" t="s">
        <v>7</v>
      </c>
    </row>
    <row r="12" spans="1:16" ht="42.75" customHeight="1">
      <c r="A12" s="620" t="s">
        <v>98</v>
      </c>
      <c r="B12" s="623" t="s">
        <v>94</v>
      </c>
      <c r="C12" s="620" t="s">
        <v>99</v>
      </c>
      <c r="D12" s="624" t="s">
        <v>416</v>
      </c>
      <c r="E12" s="625"/>
      <c r="F12" s="623" t="s">
        <v>102</v>
      </c>
      <c r="G12" s="623"/>
    </row>
    <row r="13" spans="1:16">
      <c r="A13" s="621"/>
      <c r="B13" s="623"/>
      <c r="C13" s="621"/>
      <c r="D13" s="626"/>
      <c r="E13" s="627"/>
      <c r="F13" s="623"/>
      <c r="G13" s="623"/>
    </row>
    <row r="14" spans="1:16" ht="15.6">
      <c r="A14" s="622"/>
      <c r="B14" s="623"/>
      <c r="C14" s="622"/>
      <c r="D14" s="90" t="s">
        <v>95</v>
      </c>
      <c r="E14" s="90" t="s">
        <v>96</v>
      </c>
      <c r="F14" s="90" t="s">
        <v>103</v>
      </c>
      <c r="G14" s="90" t="s">
        <v>104</v>
      </c>
    </row>
    <row r="15" spans="1:16" ht="55.8" customHeight="1">
      <c r="A15" s="162" t="s">
        <v>280</v>
      </c>
      <c r="B15" s="101" t="s">
        <v>281</v>
      </c>
      <c r="C15" s="102">
        <v>226</v>
      </c>
      <c r="D15" s="28"/>
      <c r="E15" s="28"/>
      <c r="F15" s="154">
        <v>1117500</v>
      </c>
      <c r="G15" s="155">
        <v>1117500</v>
      </c>
    </row>
    <row r="16" spans="1:16" ht="38.4" customHeight="1">
      <c r="A16" s="163" t="s">
        <v>287</v>
      </c>
      <c r="B16" s="31" t="s">
        <v>288</v>
      </c>
      <c r="C16" s="28">
        <v>222</v>
      </c>
      <c r="D16" s="28"/>
      <c r="E16" s="28"/>
      <c r="F16" s="154">
        <v>1820000</v>
      </c>
      <c r="G16" s="155">
        <v>1820000</v>
      </c>
    </row>
    <row r="17" spans="1:7" ht="27.6" hidden="1" customHeight="1">
      <c r="A17" s="162"/>
      <c r="B17" s="101"/>
      <c r="C17" s="102"/>
      <c r="D17" s="28"/>
      <c r="E17" s="28"/>
      <c r="F17" s="154"/>
      <c r="G17" s="155"/>
    </row>
    <row r="18" spans="1:7" ht="15.6" hidden="1">
      <c r="A18" s="163"/>
      <c r="B18" s="31"/>
      <c r="C18" s="28"/>
      <c r="D18" s="28"/>
      <c r="E18" s="28"/>
      <c r="F18" s="154"/>
      <c r="G18" s="155"/>
    </row>
    <row r="19" spans="1:7" ht="66">
      <c r="A19" s="163" t="s">
        <v>318</v>
      </c>
      <c r="B19" s="31" t="s">
        <v>319</v>
      </c>
      <c r="C19" s="28">
        <v>310</v>
      </c>
      <c r="D19" s="28"/>
      <c r="E19" s="28"/>
      <c r="F19" s="154">
        <v>66300000</v>
      </c>
      <c r="G19" s="155">
        <v>66300000</v>
      </c>
    </row>
    <row r="20" spans="1:7" ht="17.399999999999999">
      <c r="A20" s="615" t="s">
        <v>97</v>
      </c>
      <c r="B20" s="616"/>
      <c r="C20" s="616"/>
      <c r="D20" s="616"/>
      <c r="E20" s="616"/>
      <c r="F20" s="156">
        <f>SUM(F15:F19)</f>
        <v>69237500</v>
      </c>
      <c r="G20" s="156">
        <f>SUM(G15:G19)</f>
        <v>69237500</v>
      </c>
    </row>
    <row r="21" spans="1:7" ht="8.4" customHeight="1">
      <c r="A21" s="25"/>
    </row>
    <row r="22" spans="1:7" ht="15.6">
      <c r="A22" s="24" t="s">
        <v>341</v>
      </c>
      <c r="D22" s="614" t="s">
        <v>272</v>
      </c>
      <c r="E22" s="614"/>
    </row>
    <row r="23" spans="1:7" ht="15.6">
      <c r="A23" s="26" t="s">
        <v>321</v>
      </c>
      <c r="D23" s="164"/>
      <c r="E23" s="164"/>
    </row>
    <row r="24" spans="1:7" ht="33.6" customHeight="1">
      <c r="A24" s="26"/>
      <c r="D24" s="164"/>
      <c r="E24" s="164"/>
    </row>
    <row r="25" spans="1:7" ht="15.6">
      <c r="A25" s="24" t="s">
        <v>100</v>
      </c>
      <c r="D25" s="614" t="s">
        <v>282</v>
      </c>
      <c r="E25" s="614"/>
    </row>
    <row r="26" spans="1:7" ht="15.6">
      <c r="A26" s="26" t="s">
        <v>320</v>
      </c>
      <c r="D26" s="165"/>
      <c r="E26" s="165"/>
    </row>
    <row r="27" spans="1:7">
      <c r="A27" s="195" t="s">
        <v>331</v>
      </c>
    </row>
    <row r="28" spans="1:7" ht="15.6">
      <c r="A28" s="24" t="s">
        <v>509</v>
      </c>
      <c r="B28" s="196"/>
      <c r="C28" s="196"/>
      <c r="D28" s="196"/>
      <c r="E28" s="196"/>
      <c r="F28" s="196"/>
      <c r="G28" s="196"/>
    </row>
    <row r="29" spans="1:7" ht="15.6">
      <c r="A29" s="24" t="s">
        <v>510</v>
      </c>
      <c r="B29" s="196"/>
      <c r="C29" s="196"/>
      <c r="D29" s="196"/>
      <c r="E29" s="196"/>
      <c r="F29" s="196"/>
      <c r="G29" s="196"/>
    </row>
    <row r="30" spans="1:7" ht="15.6">
      <c r="A30" s="24" t="s">
        <v>511</v>
      </c>
      <c r="B30" s="196"/>
      <c r="C30" s="196"/>
      <c r="D30" s="196"/>
      <c r="E30" s="164"/>
      <c r="F30" s="164"/>
      <c r="G30" s="164"/>
    </row>
    <row r="31" spans="1:7" ht="15.6">
      <c r="A31" s="27" t="s">
        <v>512</v>
      </c>
      <c r="B31" s="196"/>
      <c r="C31" s="196"/>
      <c r="D31" s="196"/>
      <c r="E31" s="164"/>
      <c r="F31" s="164"/>
      <c r="G31" s="164"/>
    </row>
    <row r="32" spans="1:7" ht="15.6">
      <c r="A32" s="24"/>
      <c r="B32" s="196"/>
      <c r="C32" s="196"/>
      <c r="D32" s="196"/>
      <c r="E32" s="164"/>
      <c r="F32" s="164"/>
      <c r="G32" s="164"/>
    </row>
    <row r="33" spans="5:7" ht="15.6">
      <c r="E33" s="164"/>
      <c r="F33" s="164"/>
      <c r="G33" s="164"/>
    </row>
  </sheetData>
  <mergeCells count="11">
    <mergeCell ref="D22:E22"/>
    <mergeCell ref="D25:E25"/>
    <mergeCell ref="A20:E20"/>
    <mergeCell ref="A2:G2"/>
    <mergeCell ref="A3:G3"/>
    <mergeCell ref="A4:G4"/>
    <mergeCell ref="A12:A14"/>
    <mergeCell ref="B12:B14"/>
    <mergeCell ref="C12:C14"/>
    <mergeCell ref="D12:E13"/>
    <mergeCell ref="F12:G13"/>
  </mergeCells>
  <pageMargins left="0.31496062992125984" right="0.31496062992125984" top="0.74803149606299213" bottom="0" header="0.31496062992125984" footer="0.31496062992125984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6"/>
  <sheetViews>
    <sheetView topLeftCell="A3" workbookViewId="0">
      <selection activeCell="P18" sqref="P18"/>
    </sheetView>
  </sheetViews>
  <sheetFormatPr defaultRowHeight="14.4"/>
  <cols>
    <col min="2" max="2" width="6.88671875" customWidth="1"/>
    <col min="3" max="3" width="8" customWidth="1"/>
    <col min="4" max="4" width="7.6640625" customWidth="1"/>
    <col min="5" max="5" width="9.5546875" customWidth="1"/>
    <col min="6" max="6" width="13.88671875" customWidth="1"/>
    <col min="11" max="11" width="10.109375" customWidth="1"/>
    <col min="12" max="12" width="15" customWidth="1"/>
    <col min="13" max="13" width="13.6640625" customWidth="1"/>
    <col min="14" max="14" width="13.21875" customWidth="1"/>
  </cols>
  <sheetData>
    <row r="1" spans="1:14">
      <c r="A1" s="111"/>
      <c r="B1" s="111"/>
      <c r="C1" s="112"/>
      <c r="D1" s="112"/>
      <c r="E1" s="112"/>
      <c r="F1" s="112"/>
      <c r="G1" s="112"/>
      <c r="H1" s="112"/>
      <c r="I1" s="113"/>
      <c r="J1" s="113"/>
      <c r="K1" s="113"/>
      <c r="L1" s="646" t="s">
        <v>0</v>
      </c>
      <c r="M1" s="646"/>
      <c r="N1" s="646"/>
    </row>
    <row r="2" spans="1:14" ht="24.6" customHeight="1">
      <c r="A2" s="111"/>
      <c r="B2" s="111"/>
      <c r="C2" s="112"/>
      <c r="D2" s="112"/>
      <c r="E2" s="112"/>
      <c r="F2" s="112"/>
      <c r="G2" s="112"/>
      <c r="H2" s="112"/>
      <c r="I2" s="113"/>
      <c r="J2" s="113"/>
      <c r="K2" s="113"/>
      <c r="L2" s="647" t="s">
        <v>304</v>
      </c>
      <c r="M2" s="647"/>
      <c r="N2" s="647"/>
    </row>
    <row r="3" spans="1:14" ht="15" thickBot="1">
      <c r="A3" s="111"/>
      <c r="B3" s="111"/>
      <c r="C3" s="112"/>
      <c r="D3" s="112"/>
      <c r="E3" s="112"/>
      <c r="F3" s="112"/>
      <c r="G3" s="112"/>
      <c r="H3" s="112"/>
      <c r="I3" s="113"/>
      <c r="J3" s="113"/>
      <c r="K3" s="113"/>
      <c r="L3" s="648" t="s">
        <v>302</v>
      </c>
      <c r="M3" s="648"/>
      <c r="N3" s="648"/>
    </row>
    <row r="4" spans="1:14">
      <c r="A4" s="111"/>
      <c r="B4" s="111"/>
      <c r="C4" s="112"/>
      <c r="D4" s="112"/>
      <c r="E4" s="112"/>
      <c r="F4" s="112"/>
      <c r="G4" s="112"/>
      <c r="H4" s="112"/>
      <c r="I4" s="113"/>
      <c r="J4" s="113"/>
      <c r="K4" s="113"/>
      <c r="L4" s="649"/>
      <c r="M4" s="649"/>
      <c r="N4" s="649"/>
    </row>
    <row r="5" spans="1:14" ht="4.8" customHeight="1">
      <c r="A5" s="111"/>
      <c r="B5" s="111"/>
      <c r="C5" s="112"/>
      <c r="D5" s="112"/>
      <c r="E5" s="112"/>
      <c r="F5" s="112"/>
      <c r="G5" s="112"/>
      <c r="H5" s="112"/>
      <c r="I5" s="113"/>
      <c r="J5" s="113"/>
      <c r="K5" s="113"/>
      <c r="L5" s="114"/>
      <c r="M5" s="115"/>
      <c r="N5" s="115"/>
    </row>
    <row r="6" spans="1:14" ht="6.6" customHeight="1">
      <c r="A6" s="111"/>
      <c r="B6" s="111"/>
      <c r="C6" s="112"/>
      <c r="D6" s="112"/>
      <c r="E6" s="112"/>
      <c r="F6" s="112"/>
      <c r="G6" s="112"/>
      <c r="H6" s="112"/>
      <c r="I6" s="113"/>
      <c r="J6" s="113"/>
      <c r="K6" s="113"/>
      <c r="L6" s="114"/>
      <c r="M6" s="115"/>
      <c r="N6" s="115"/>
    </row>
    <row r="7" spans="1:14" ht="15.6" customHeight="1">
      <c r="A7" s="650" t="s">
        <v>337</v>
      </c>
      <c r="B7" s="650"/>
      <c r="C7" s="650"/>
      <c r="D7" s="650"/>
      <c r="E7" s="650"/>
      <c r="F7" s="650"/>
      <c r="G7" s="650"/>
      <c r="H7" s="650"/>
      <c r="I7" s="650"/>
      <c r="J7" s="650"/>
      <c r="K7" s="650"/>
      <c r="L7" s="650"/>
      <c r="M7" s="650"/>
      <c r="N7" s="650"/>
    </row>
    <row r="8" spans="1:14" ht="9" customHeight="1">
      <c r="A8" s="111"/>
      <c r="B8" s="111"/>
      <c r="C8" s="113"/>
      <c r="D8" s="113"/>
      <c r="E8" s="113"/>
      <c r="F8" s="113"/>
      <c r="G8" s="113"/>
      <c r="H8" s="113"/>
      <c r="I8" s="113"/>
      <c r="J8" s="113"/>
      <c r="K8" s="113"/>
      <c r="L8" s="116"/>
      <c r="M8" s="114"/>
      <c r="N8" s="114"/>
    </row>
    <row r="9" spans="1:14">
      <c r="A9" s="578" t="s">
        <v>72</v>
      </c>
      <c r="B9" s="578"/>
      <c r="C9" s="600" t="s">
        <v>290</v>
      </c>
      <c r="D9" s="600" t="s">
        <v>291</v>
      </c>
      <c r="E9" s="600" t="s">
        <v>292</v>
      </c>
      <c r="F9" s="600" t="s">
        <v>74</v>
      </c>
      <c r="G9" s="600" t="s">
        <v>75</v>
      </c>
      <c r="H9" s="643" t="s">
        <v>293</v>
      </c>
      <c r="I9" s="574" t="s">
        <v>294</v>
      </c>
      <c r="J9" s="574" t="s">
        <v>295</v>
      </c>
      <c r="K9" s="635" t="s">
        <v>106</v>
      </c>
      <c r="L9" s="600" t="s">
        <v>61</v>
      </c>
      <c r="M9" s="600"/>
      <c r="N9" s="600"/>
    </row>
    <row r="10" spans="1:14">
      <c r="A10" s="578"/>
      <c r="B10" s="578"/>
      <c r="C10" s="600"/>
      <c r="D10" s="600"/>
      <c r="E10" s="600"/>
      <c r="F10" s="600"/>
      <c r="G10" s="600"/>
      <c r="H10" s="644"/>
      <c r="I10" s="574"/>
      <c r="J10" s="574"/>
      <c r="K10" s="636"/>
      <c r="L10" s="641" t="s">
        <v>296</v>
      </c>
      <c r="M10" s="597" t="s">
        <v>297</v>
      </c>
      <c r="N10" s="597" t="s">
        <v>298</v>
      </c>
    </row>
    <row r="11" spans="1:14" ht="25.95" customHeight="1">
      <c r="A11" s="578"/>
      <c r="B11" s="578"/>
      <c r="C11" s="600"/>
      <c r="D11" s="600"/>
      <c r="E11" s="600"/>
      <c r="F11" s="600"/>
      <c r="G11" s="600"/>
      <c r="H11" s="645"/>
      <c r="I11" s="574"/>
      <c r="J11" s="574"/>
      <c r="K11" s="637"/>
      <c r="L11" s="642"/>
      <c r="M11" s="597"/>
      <c r="N11" s="597"/>
    </row>
    <row r="12" spans="1:14" s="161" customFormat="1" ht="51" customHeight="1">
      <c r="A12" s="589" t="s">
        <v>339</v>
      </c>
      <c r="B12" s="590"/>
      <c r="C12" s="166" t="s">
        <v>22</v>
      </c>
      <c r="D12" s="167" t="s">
        <v>21</v>
      </c>
      <c r="E12" s="167" t="s">
        <v>22</v>
      </c>
      <c r="F12" s="168" t="s">
        <v>285</v>
      </c>
      <c r="G12" s="166" t="s">
        <v>108</v>
      </c>
      <c r="H12" s="166" t="s">
        <v>338</v>
      </c>
      <c r="I12" s="166" t="s">
        <v>123</v>
      </c>
      <c r="J12" s="166" t="s">
        <v>299</v>
      </c>
      <c r="K12" s="169"/>
      <c r="L12" s="170"/>
      <c r="M12" s="170"/>
      <c r="N12" s="170"/>
    </row>
    <row r="13" spans="1:14" s="133" customFormat="1" ht="42" customHeight="1">
      <c r="A13" s="589" t="s">
        <v>339</v>
      </c>
      <c r="B13" s="590"/>
      <c r="C13" s="166" t="s">
        <v>22</v>
      </c>
      <c r="D13" s="167" t="s">
        <v>21</v>
      </c>
      <c r="E13" s="167" t="s">
        <v>22</v>
      </c>
      <c r="F13" s="168" t="s">
        <v>285</v>
      </c>
      <c r="G13" s="166" t="s">
        <v>108</v>
      </c>
      <c r="H13" s="166" t="s">
        <v>338</v>
      </c>
      <c r="I13" s="166" t="s">
        <v>123</v>
      </c>
      <c r="J13" s="166" t="s">
        <v>300</v>
      </c>
      <c r="K13" s="158"/>
      <c r="L13" s="159"/>
      <c r="M13" s="159"/>
      <c r="N13" s="159"/>
    </row>
    <row r="14" spans="1:14" s="196" customFormat="1" ht="42" customHeight="1">
      <c r="A14" s="589" t="s">
        <v>339</v>
      </c>
      <c r="B14" s="590"/>
      <c r="C14" s="166" t="s">
        <v>22</v>
      </c>
      <c r="D14" s="167" t="s">
        <v>21</v>
      </c>
      <c r="E14" s="167" t="s">
        <v>22</v>
      </c>
      <c r="F14" s="168" t="s">
        <v>285</v>
      </c>
      <c r="G14" s="166" t="s">
        <v>108</v>
      </c>
      <c r="H14" s="166" t="s">
        <v>338</v>
      </c>
      <c r="I14" s="166" t="s">
        <v>123</v>
      </c>
      <c r="J14" s="166" t="s">
        <v>301</v>
      </c>
      <c r="K14" s="158"/>
      <c r="L14" s="159"/>
      <c r="M14" s="159"/>
      <c r="N14" s="159"/>
    </row>
    <row r="15" spans="1:14" s="196" customFormat="1" ht="42" customHeight="1">
      <c r="A15" s="589" t="s">
        <v>332</v>
      </c>
      <c r="B15" s="590"/>
      <c r="C15" s="166" t="s">
        <v>22</v>
      </c>
      <c r="D15" s="167" t="s">
        <v>21</v>
      </c>
      <c r="E15" s="167" t="s">
        <v>22</v>
      </c>
      <c r="F15" s="168" t="s">
        <v>285</v>
      </c>
      <c r="G15" s="166" t="s">
        <v>108</v>
      </c>
      <c r="H15" s="166" t="s">
        <v>340</v>
      </c>
      <c r="I15" s="166" t="s">
        <v>308</v>
      </c>
      <c r="J15" s="166" t="s">
        <v>107</v>
      </c>
      <c r="K15" s="158"/>
      <c r="L15" s="159"/>
      <c r="M15" s="159"/>
      <c r="N15" s="159"/>
    </row>
    <row r="16" spans="1:14" s="133" customFormat="1" ht="23.4" customHeight="1">
      <c r="A16" s="578" t="s">
        <v>28</v>
      </c>
      <c r="B16" s="578"/>
      <c r="C16" s="166" t="s">
        <v>22</v>
      </c>
      <c r="D16" s="167" t="s">
        <v>21</v>
      </c>
      <c r="E16" s="167" t="s">
        <v>22</v>
      </c>
      <c r="F16" s="168" t="s">
        <v>285</v>
      </c>
      <c r="G16" s="166" t="s">
        <v>119</v>
      </c>
      <c r="H16" s="139" t="s">
        <v>325</v>
      </c>
      <c r="I16" s="139" t="s">
        <v>65</v>
      </c>
      <c r="J16" s="139" t="s">
        <v>271</v>
      </c>
      <c r="K16" s="158"/>
      <c r="L16" s="159"/>
      <c r="M16" s="159"/>
      <c r="N16" s="159"/>
    </row>
    <row r="17" spans="1:14" s="157" customFormat="1" ht="47.4" customHeight="1">
      <c r="A17" s="589" t="s">
        <v>30</v>
      </c>
      <c r="B17" s="590"/>
      <c r="C17" s="139" t="s">
        <v>22</v>
      </c>
      <c r="D17" s="140" t="s">
        <v>21</v>
      </c>
      <c r="E17" s="140" t="s">
        <v>22</v>
      </c>
      <c r="F17" s="141" t="s">
        <v>285</v>
      </c>
      <c r="G17" s="139" t="s">
        <v>119</v>
      </c>
      <c r="H17" s="139" t="s">
        <v>80</v>
      </c>
      <c r="I17" s="139" t="s">
        <v>121</v>
      </c>
      <c r="J17" s="139" t="s">
        <v>317</v>
      </c>
      <c r="K17" s="197"/>
      <c r="L17" s="159"/>
      <c r="M17" s="159"/>
      <c r="N17" s="159"/>
    </row>
    <row r="18" spans="1:14" s="189" customFormat="1" ht="26.4" customHeight="1">
      <c r="A18" s="589" t="s">
        <v>333</v>
      </c>
      <c r="B18" s="590"/>
      <c r="C18" s="166" t="s">
        <v>22</v>
      </c>
      <c r="D18" s="167" t="s">
        <v>21</v>
      </c>
      <c r="E18" s="167" t="s">
        <v>22</v>
      </c>
      <c r="F18" s="168" t="s">
        <v>285</v>
      </c>
      <c r="G18" s="166" t="s">
        <v>119</v>
      </c>
      <c r="H18" s="139" t="s">
        <v>334</v>
      </c>
      <c r="I18" s="139" t="s">
        <v>66</v>
      </c>
      <c r="J18" s="139" t="s">
        <v>335</v>
      </c>
      <c r="K18" s="158"/>
      <c r="L18" s="159"/>
      <c r="M18" s="159"/>
      <c r="N18" s="159"/>
    </row>
    <row r="19" spans="1:14">
      <c r="A19" s="638" t="s">
        <v>305</v>
      </c>
      <c r="B19" s="639"/>
      <c r="C19" s="142"/>
      <c r="D19" s="142"/>
      <c r="E19" s="142"/>
      <c r="F19" s="142"/>
      <c r="G19" s="142"/>
      <c r="H19" s="142"/>
      <c r="I19" s="142"/>
      <c r="J19" s="142"/>
      <c r="K19" s="143">
        <f>K12+K13+K14+K15+K17+K18</f>
        <v>0</v>
      </c>
      <c r="L19" s="144">
        <f>SUM(L12:L18)</f>
        <v>0</v>
      </c>
      <c r="M19" s="144">
        <f>SUM(M13:M16)</f>
        <v>0</v>
      </c>
      <c r="N19" s="144">
        <f>SUM(N13:N16)</f>
        <v>0</v>
      </c>
    </row>
    <row r="20" spans="1:14" ht="18" customHeight="1">
      <c r="A20" s="629" t="s">
        <v>34</v>
      </c>
      <c r="B20" s="629"/>
      <c r="C20" s="629"/>
      <c r="D20" s="117"/>
      <c r="E20" s="117"/>
      <c r="F20" s="117"/>
      <c r="G20" s="117"/>
      <c r="H20" s="117"/>
      <c r="I20" s="117"/>
      <c r="J20" s="118"/>
      <c r="K20" s="119"/>
      <c r="L20" s="120"/>
      <c r="M20" s="631" t="s">
        <v>302</v>
      </c>
      <c r="N20" s="631"/>
    </row>
    <row r="21" spans="1:14">
      <c r="A21" s="121"/>
      <c r="B21" s="122" t="s">
        <v>35</v>
      </c>
      <c r="C21" s="117"/>
      <c r="D21" s="117"/>
      <c r="E21" s="117"/>
      <c r="F21" s="117"/>
      <c r="G21" s="117"/>
      <c r="H21" s="117"/>
      <c r="I21" s="117"/>
      <c r="J21" s="123"/>
      <c r="K21" s="119"/>
      <c r="L21" s="119"/>
      <c r="M21" s="640" t="s">
        <v>33</v>
      </c>
      <c r="N21" s="640"/>
    </row>
    <row r="22" spans="1:14">
      <c r="A22" s="124"/>
      <c r="B22" s="124"/>
      <c r="C22" s="117"/>
      <c r="D22" s="117"/>
      <c r="E22" s="117"/>
      <c r="F22" s="117"/>
      <c r="G22" s="117"/>
      <c r="H22" s="117"/>
      <c r="I22" s="117"/>
      <c r="J22" s="117"/>
      <c r="K22" s="117"/>
      <c r="L22" s="124"/>
      <c r="M22" s="124"/>
      <c r="N22" s="124"/>
    </row>
    <row r="23" spans="1:14">
      <c r="A23" s="629" t="s">
        <v>36</v>
      </c>
      <c r="B23" s="629"/>
      <c r="C23" s="629"/>
      <c r="D23" s="117"/>
      <c r="E23" s="117"/>
      <c r="F23" s="117"/>
      <c r="G23" s="117"/>
      <c r="H23" s="117"/>
      <c r="I23" s="117"/>
      <c r="J23" s="118"/>
      <c r="K23" s="119"/>
      <c r="L23" s="120"/>
      <c r="M23" s="631" t="s">
        <v>303</v>
      </c>
      <c r="N23" s="631"/>
    </row>
    <row r="24" spans="1:14" s="131" customFormat="1" ht="10.199999999999999">
      <c r="A24" s="145"/>
      <c r="B24" s="145"/>
      <c r="C24" s="146"/>
      <c r="D24" s="146"/>
      <c r="E24" s="146"/>
      <c r="F24" s="146"/>
      <c r="G24" s="146"/>
      <c r="H24" s="146"/>
      <c r="I24" s="146"/>
      <c r="J24" s="147"/>
      <c r="K24" s="148"/>
      <c r="L24" s="148"/>
      <c r="M24" s="628" t="s">
        <v>33</v>
      </c>
      <c r="N24" s="628"/>
    </row>
    <row r="25" spans="1:14" ht="20.399999999999999" customHeight="1">
      <c r="A25" s="629" t="s">
        <v>37</v>
      </c>
      <c r="B25" s="629"/>
      <c r="C25" s="629"/>
      <c r="D25" s="630" t="s">
        <v>279</v>
      </c>
      <c r="E25" s="630"/>
      <c r="F25" s="630"/>
      <c r="G25" s="125"/>
      <c r="H25" s="125"/>
      <c r="I25" s="118"/>
      <c r="J25" s="119"/>
      <c r="K25" s="119"/>
      <c r="L25" s="631" t="s">
        <v>303</v>
      </c>
      <c r="M25" s="631"/>
      <c r="N25" s="126" t="s">
        <v>331</v>
      </c>
    </row>
    <row r="26" spans="1:14" s="131" customFormat="1" ht="10.199999999999999">
      <c r="A26" s="145"/>
      <c r="B26" s="145"/>
      <c r="C26" s="146"/>
      <c r="D26" s="632" t="s">
        <v>38</v>
      </c>
      <c r="E26" s="632"/>
      <c r="F26" s="632"/>
      <c r="G26" s="149"/>
      <c r="H26" s="149"/>
      <c r="I26" s="633" t="s">
        <v>32</v>
      </c>
      <c r="J26" s="633"/>
      <c r="K26" s="148"/>
      <c r="L26" s="634" t="s">
        <v>33</v>
      </c>
      <c r="M26" s="634"/>
      <c r="N26" s="150" t="s">
        <v>39</v>
      </c>
    </row>
  </sheetData>
  <mergeCells count="39">
    <mergeCell ref="A17:B17"/>
    <mergeCell ref="A16:B16"/>
    <mergeCell ref="A13:B13"/>
    <mergeCell ref="A9:B11"/>
    <mergeCell ref="C9:C11"/>
    <mergeCell ref="A12:B12"/>
    <mergeCell ref="A14:B14"/>
    <mergeCell ref="A15:B15"/>
    <mergeCell ref="N10:N11"/>
    <mergeCell ref="G9:G11"/>
    <mergeCell ref="H9:H11"/>
    <mergeCell ref="L1:N1"/>
    <mergeCell ref="L2:N2"/>
    <mergeCell ref="L3:N3"/>
    <mergeCell ref="L4:N4"/>
    <mergeCell ref="A7:N7"/>
    <mergeCell ref="I9:I11"/>
    <mergeCell ref="J9:J11"/>
    <mergeCell ref="D26:F26"/>
    <mergeCell ref="I26:J26"/>
    <mergeCell ref="L26:M26"/>
    <mergeCell ref="K9:K11"/>
    <mergeCell ref="A23:C23"/>
    <mergeCell ref="M23:N23"/>
    <mergeCell ref="A19:B19"/>
    <mergeCell ref="A20:C20"/>
    <mergeCell ref="M20:N20"/>
    <mergeCell ref="M21:N21"/>
    <mergeCell ref="D9:D11"/>
    <mergeCell ref="E9:E11"/>
    <mergeCell ref="F9:F11"/>
    <mergeCell ref="L9:N9"/>
    <mergeCell ref="L10:L11"/>
    <mergeCell ref="M10:M11"/>
    <mergeCell ref="A18:B18"/>
    <mergeCell ref="M24:N24"/>
    <mergeCell ref="A25:C25"/>
    <mergeCell ref="D25:F25"/>
    <mergeCell ref="L25:M25"/>
  </mergeCells>
  <pageMargins left="0.11811023622047245" right="0.11811023622047245" top="0.11811023622047245" bottom="0.11811023622047245" header="0.11811023622047245" footer="0.1181102362204724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приложение 2 к приказу</vt:lpstr>
      <vt:lpstr>приложение 1</vt:lpstr>
      <vt:lpstr>Прил3 Расшифровка</vt:lpstr>
      <vt:lpstr>Прил 4 СВЕДЕНИЯ</vt:lpstr>
      <vt:lpstr>прил 5изменение</vt:lpstr>
      <vt:lpstr>'приложение 1'!Заголовки_для_печати</vt:lpstr>
      <vt:lpstr>'Прил3 Расшифровка'!Область_печати</vt:lpstr>
      <vt:lpstr>'приложение 1'!Область_печати</vt:lpstr>
      <vt:lpstr>'приложение 2 к приказу'!Область_печати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*</cp:lastModifiedBy>
  <cp:lastPrinted>2018-12-24T14:45:15Z</cp:lastPrinted>
  <dcterms:created xsi:type="dcterms:W3CDTF">2011-06-17T10:37:05Z</dcterms:created>
  <dcterms:modified xsi:type="dcterms:W3CDTF">2019-01-09T13:51:22Z</dcterms:modified>
</cp:coreProperties>
</file>